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fr22581\Desktop\"/>
    </mc:Choice>
  </mc:AlternateContent>
  <bookViews>
    <workbookView xWindow="0" yWindow="0" windowWidth="20490" windowHeight="7755" activeTab="2"/>
  </bookViews>
  <sheets>
    <sheet name="Čerpanie do300915" sheetId="2" r:id="rId1"/>
    <sheet name="Príjmy 2016" sheetId="3" r:id="rId2"/>
    <sheet name="Výdavky 2016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4" l="1"/>
  <c r="I14" i="4"/>
  <c r="H14" i="4"/>
  <c r="H10" i="4"/>
  <c r="I10" i="4" s="1"/>
  <c r="I8" i="4" s="1"/>
  <c r="H9" i="4"/>
  <c r="D11" i="4"/>
  <c r="E11" i="4"/>
  <c r="E8" i="4" s="1"/>
  <c r="E33" i="4"/>
  <c r="E51" i="4"/>
  <c r="F51" i="4"/>
  <c r="E37" i="4"/>
  <c r="E35" i="4" s="1"/>
  <c r="E30" i="4"/>
  <c r="E14" i="4"/>
  <c r="D51" i="4"/>
  <c r="E54" i="4"/>
  <c r="F54" i="4"/>
  <c r="G54" i="4"/>
  <c r="G51" i="4" s="1"/>
  <c r="H54" i="4"/>
  <c r="H51" i="4" s="1"/>
  <c r="I54" i="4"/>
  <c r="I51" i="4" s="1"/>
  <c r="D54" i="4"/>
  <c r="D48" i="4"/>
  <c r="E48" i="4"/>
  <c r="H48" i="4"/>
  <c r="I48" i="4"/>
  <c r="H45" i="4"/>
  <c r="I45" i="4"/>
  <c r="E42" i="4"/>
  <c r="F42" i="4"/>
  <c r="G42" i="4"/>
  <c r="H42" i="4"/>
  <c r="I42" i="4"/>
  <c r="D42" i="4"/>
  <c r="H39" i="4"/>
  <c r="I39" i="4"/>
  <c r="E39" i="4"/>
  <c r="H35" i="4"/>
  <c r="I35" i="4"/>
  <c r="D35" i="4"/>
  <c r="H23" i="4"/>
  <c r="I23" i="4"/>
  <c r="H32" i="4"/>
  <c r="I32" i="4"/>
  <c r="D32" i="4"/>
  <c r="E32" i="4"/>
  <c r="H29" i="4"/>
  <c r="I29" i="4"/>
  <c r="D29" i="4"/>
  <c r="E29" i="4"/>
  <c r="I26" i="4"/>
  <c r="E26" i="4"/>
  <c r="F26" i="4"/>
  <c r="G26" i="4"/>
  <c r="H26" i="4"/>
  <c r="D26" i="4"/>
  <c r="E19" i="4"/>
  <c r="F19" i="4"/>
  <c r="G19" i="4"/>
  <c r="H19" i="4"/>
  <c r="I19" i="4"/>
  <c r="D19" i="4"/>
  <c r="D39" i="4"/>
  <c r="D9" i="4"/>
  <c r="D14" i="4"/>
  <c r="D23" i="4"/>
  <c r="E23" i="4"/>
  <c r="F23" i="4"/>
  <c r="D45" i="4"/>
  <c r="E45" i="4"/>
  <c r="G45" i="4"/>
  <c r="F45" i="4"/>
  <c r="G32" i="3"/>
  <c r="H32" i="3"/>
  <c r="H35" i="3" s="1"/>
  <c r="H41" i="3" s="1"/>
  <c r="G27" i="3"/>
  <c r="H27" i="3"/>
  <c r="G24" i="3"/>
  <c r="H24" i="3"/>
  <c r="G20" i="3"/>
  <c r="H20" i="3"/>
  <c r="G17" i="3"/>
  <c r="H17" i="3"/>
  <c r="G11" i="3"/>
  <c r="H11" i="3"/>
  <c r="H8" i="3"/>
  <c r="H7" i="3" s="1"/>
  <c r="G8" i="3"/>
  <c r="G7" i="3" s="1"/>
  <c r="C20" i="3"/>
  <c r="D20" i="3"/>
  <c r="D32" i="3"/>
  <c r="E32" i="3"/>
  <c r="F32" i="3"/>
  <c r="C32" i="3"/>
  <c r="D27" i="3"/>
  <c r="E27" i="3"/>
  <c r="F27" i="3"/>
  <c r="C27" i="3"/>
  <c r="D24" i="3"/>
  <c r="E24" i="3"/>
  <c r="F24" i="3"/>
  <c r="C24" i="3"/>
  <c r="C17" i="3"/>
  <c r="D17" i="3"/>
  <c r="C11" i="3"/>
  <c r="D11" i="3"/>
  <c r="C7" i="3"/>
  <c r="D7" i="3"/>
  <c r="G48" i="4"/>
  <c r="F48" i="4"/>
  <c r="G39" i="4"/>
  <c r="F39" i="4"/>
  <c r="G35" i="4"/>
  <c r="F35" i="4"/>
  <c r="G32" i="4"/>
  <c r="F32" i="4"/>
  <c r="G29" i="4"/>
  <c r="F29" i="4"/>
  <c r="G23" i="4"/>
  <c r="G14" i="4"/>
  <c r="F14" i="4"/>
  <c r="G8" i="4"/>
  <c r="F8" i="4"/>
  <c r="F20" i="3"/>
  <c r="E20" i="3"/>
  <c r="F17" i="3"/>
  <c r="E17" i="3"/>
  <c r="F11" i="3"/>
  <c r="E11" i="3"/>
  <c r="F7" i="3"/>
  <c r="E7" i="3"/>
  <c r="H297" i="2"/>
  <c r="I297" i="2"/>
  <c r="J297" i="2"/>
  <c r="K297" i="2"/>
  <c r="G297" i="2"/>
  <c r="J287" i="2"/>
  <c r="H287" i="2"/>
  <c r="I287" i="2"/>
  <c r="K287" i="2"/>
  <c r="G287" i="2"/>
  <c r="H282" i="2"/>
  <c r="I282" i="2"/>
  <c r="J282" i="2"/>
  <c r="K282" i="2"/>
  <c r="G282" i="2"/>
  <c r="H276" i="2"/>
  <c r="I276" i="2"/>
  <c r="J276" i="2"/>
  <c r="K276" i="2"/>
  <c r="G276" i="2"/>
  <c r="H268" i="2"/>
  <c r="I268" i="2"/>
  <c r="J268" i="2"/>
  <c r="K268" i="2"/>
  <c r="G268" i="2"/>
  <c r="H263" i="2"/>
  <c r="I263" i="2"/>
  <c r="J263" i="2"/>
  <c r="K263" i="2"/>
  <c r="G263" i="2"/>
  <c r="H223" i="2"/>
  <c r="I223" i="2"/>
  <c r="J223" i="2"/>
  <c r="K223" i="2"/>
  <c r="G223" i="2"/>
  <c r="H214" i="2"/>
  <c r="I214" i="2"/>
  <c r="J214" i="2"/>
  <c r="K214" i="2"/>
  <c r="G214" i="2"/>
  <c r="H210" i="2"/>
  <c r="I210" i="2"/>
  <c r="J210" i="2"/>
  <c r="K210" i="2"/>
  <c r="G210" i="2"/>
  <c r="H199" i="2"/>
  <c r="I199" i="2"/>
  <c r="J199" i="2"/>
  <c r="K199" i="2"/>
  <c r="G199" i="2"/>
  <c r="H184" i="2"/>
  <c r="I184" i="2"/>
  <c r="K184" i="2"/>
  <c r="G184" i="2"/>
  <c r="H158" i="2"/>
  <c r="I158" i="2"/>
  <c r="J158" i="2"/>
  <c r="K158" i="2"/>
  <c r="G158" i="2"/>
  <c r="H141" i="2"/>
  <c r="I141" i="2"/>
  <c r="J141" i="2"/>
  <c r="K141" i="2"/>
  <c r="G141" i="2"/>
  <c r="K76" i="2"/>
  <c r="J76" i="2"/>
  <c r="K57" i="2"/>
  <c r="J57" i="2"/>
  <c r="I5" i="2"/>
  <c r="G35" i="3" l="1"/>
  <c r="G41" i="3" s="1"/>
  <c r="E35" i="3"/>
  <c r="E41" i="3" s="1"/>
  <c r="K301" i="2"/>
  <c r="C35" i="3"/>
  <c r="C41" i="3" s="1"/>
  <c r="F35" i="3"/>
  <c r="F41" i="3" s="1"/>
  <c r="H8" i="4"/>
  <c r="H57" i="4" s="1"/>
  <c r="H61" i="4" s="1"/>
  <c r="G57" i="4"/>
  <c r="G61" i="4" s="1"/>
  <c r="F57" i="4"/>
  <c r="F61" i="4" s="1"/>
  <c r="I57" i="4"/>
  <c r="I61" i="4" s="1"/>
  <c r="D8" i="4"/>
  <c r="D57" i="4" s="1"/>
  <c r="D61" i="4" s="1"/>
  <c r="E57" i="4"/>
  <c r="E61" i="4" s="1"/>
  <c r="J301" i="2"/>
  <c r="D35" i="3"/>
  <c r="D41" i="3" s="1"/>
</calcChain>
</file>

<file path=xl/sharedStrings.xml><?xml version="1.0" encoding="utf-8"?>
<sst xmlns="http://schemas.openxmlformats.org/spreadsheetml/2006/main" count="1669" uniqueCount="487">
  <si>
    <t>Druh</t>
  </si>
  <si>
    <t>Funč.kl.</t>
  </si>
  <si>
    <t>Ekon.kl.</t>
  </si>
  <si>
    <t>Zdroj</t>
  </si>
  <si>
    <t>Názov</t>
  </si>
  <si>
    <t>Schválený</t>
  </si>
  <si>
    <t>Upravený</t>
  </si>
  <si>
    <t>Čerpanie</t>
  </si>
  <si>
    <t/>
  </si>
  <si>
    <t>Príjmy</t>
  </si>
  <si>
    <t>1</t>
  </si>
  <si>
    <t>1-bežný rozpočet</t>
  </si>
  <si>
    <t>111003</t>
  </si>
  <si>
    <t>41</t>
  </si>
  <si>
    <t>Výnos dane z príjmov</t>
  </si>
  <si>
    <t>121001</t>
  </si>
  <si>
    <t>Z pozemkov</t>
  </si>
  <si>
    <t>121002</t>
  </si>
  <si>
    <t>Daň zo stavieb</t>
  </si>
  <si>
    <t>Daň z nehnuteľností</t>
  </si>
  <si>
    <t>133001</t>
  </si>
  <si>
    <t>Daň za psa</t>
  </si>
  <si>
    <t>133006</t>
  </si>
  <si>
    <t>Daň za ubytovanie</t>
  </si>
  <si>
    <t>133012</t>
  </si>
  <si>
    <t>Daň za užívanie VP</t>
  </si>
  <si>
    <t>133013</t>
  </si>
  <si>
    <t>Daň za komunálne odpady a drobné stavebné odpady</t>
  </si>
  <si>
    <t>Popl.za KO</t>
  </si>
  <si>
    <t>212002</t>
  </si>
  <si>
    <t>Prenájom pozemkov</t>
  </si>
  <si>
    <t>212003</t>
  </si>
  <si>
    <t>Nájom DS,KD</t>
  </si>
  <si>
    <t>prenájom priestorov</t>
  </si>
  <si>
    <t>221004</t>
  </si>
  <si>
    <t>Ostatné  poplatky-potvrdenia</t>
  </si>
  <si>
    <t>Rybár.lístok-poplatok</t>
  </si>
  <si>
    <t>Správne poplatky</t>
  </si>
  <si>
    <t>222003</t>
  </si>
  <si>
    <t>Pokuty</t>
  </si>
  <si>
    <t>223001</t>
  </si>
  <si>
    <t>Poplatok za OR</t>
  </si>
  <si>
    <t>cintorínske poplatky,kolaudačné</t>
  </si>
  <si>
    <t>ostatné príjmy-overovanie</t>
  </si>
  <si>
    <t>Popl.za relácie v OR,služby</t>
  </si>
  <si>
    <t>Za čist.ver.priestorov</t>
  </si>
  <si>
    <t>223004</t>
  </si>
  <si>
    <t>Predaj majetku</t>
  </si>
  <si>
    <t>242</t>
  </si>
  <si>
    <t>Úroky z účtov</t>
  </si>
  <si>
    <t>Úroky z účtov-term.</t>
  </si>
  <si>
    <t>Úroky z účtov-Dexia</t>
  </si>
  <si>
    <t>Úroky z účtu</t>
  </si>
  <si>
    <t>292006</t>
  </si>
  <si>
    <t>Náhrady z poistn.plnenia</t>
  </si>
  <si>
    <t>292012</t>
  </si>
  <si>
    <t>preplatok el. energie</t>
  </si>
  <si>
    <t>292017</t>
  </si>
  <si>
    <t>Vratky</t>
  </si>
  <si>
    <t>292027</t>
  </si>
  <si>
    <t>Iné</t>
  </si>
  <si>
    <t>Pohľadávky</t>
  </si>
  <si>
    <t>311</t>
  </si>
  <si>
    <t>Granty</t>
  </si>
  <si>
    <t>132</t>
  </si>
  <si>
    <t>Tuzemské bežné granty</t>
  </si>
  <si>
    <t>71</t>
  </si>
  <si>
    <t>312001</t>
  </si>
  <si>
    <t>111</t>
  </si>
  <si>
    <t>Tuzemské bežné transfery v rámci VS zo ŠR okrem pr</t>
  </si>
  <si>
    <t>Transfer  VÚ ŠR-VPS</t>
  </si>
  <si>
    <t>Transfer -recyklačný fond</t>
  </si>
  <si>
    <t>Transfer na CD a PK</t>
  </si>
  <si>
    <t>Transfer na vyvlastň.konanie</t>
  </si>
  <si>
    <t>Transfer na živ.prostredie</t>
  </si>
  <si>
    <t>Transfer na register občanov</t>
  </si>
  <si>
    <t>Dotácia-posiľňovňa pre deti</t>
  </si>
  <si>
    <t>Transfer na voľby</t>
  </si>
  <si>
    <t>Transfer na školstvo</t>
  </si>
  <si>
    <t>Transfer POD,VÚ ŠR MP SR</t>
  </si>
  <si>
    <t>Tuzemské bežné transfery v rámci VS - DPH</t>
  </si>
  <si>
    <t>1161</t>
  </si>
  <si>
    <t>Dotácia -ESF akt.činnosť</t>
  </si>
  <si>
    <t>1162</t>
  </si>
  <si>
    <t>Tuzemské bežné transfery v rámci VS zo štátneho ro</t>
  </si>
  <si>
    <t>312002</t>
  </si>
  <si>
    <t>POD-dotácia-námestie</t>
  </si>
  <si>
    <t>312012</t>
  </si>
  <si>
    <t>Zo štátneho rozpočtu na úhradu nákladov prenesenéh</t>
  </si>
  <si>
    <t>*1</t>
  </si>
  <si>
    <t>2</t>
  </si>
  <si>
    <t>2-kapitálový rozpočet</t>
  </si>
  <si>
    <t>231</t>
  </si>
  <si>
    <t>43</t>
  </si>
  <si>
    <t>233001</t>
  </si>
  <si>
    <t>Predaj pozemkov</t>
  </si>
  <si>
    <t>322001</t>
  </si>
  <si>
    <t>Tuzemské kapitálové transfery v rámci VS zo štátne</t>
  </si>
  <si>
    <t>Transfer-vnútorné vybavenie DS</t>
  </si>
  <si>
    <t>Dotácia-prístavba garáže a KD</t>
  </si>
  <si>
    <t>11K1</t>
  </si>
  <si>
    <t>Transfer z EÚ 75 %-rozvoj vidieka</t>
  </si>
  <si>
    <t>11K2</t>
  </si>
  <si>
    <t>Transfer zo ŠR-rozvoj vidieka 25 %</t>
  </si>
  <si>
    <t>322002</t>
  </si>
  <si>
    <t>POD-dotácia-šport.ihrisko</t>
  </si>
  <si>
    <t>322004</t>
  </si>
  <si>
    <t>60</t>
  </si>
  <si>
    <t>Kap.dot.z FNM-TI</t>
  </si>
  <si>
    <t>*2</t>
  </si>
  <si>
    <t>3</t>
  </si>
  <si>
    <t>3-finančné operácie</t>
  </si>
  <si>
    <t>453</t>
  </si>
  <si>
    <t>131D</t>
  </si>
  <si>
    <t>účel.účet-.-prevod RF</t>
  </si>
  <si>
    <t>13K1</t>
  </si>
  <si>
    <t>Zostatok z predch.rokov Eur.poľn.fond pre rozvoj v</t>
  </si>
  <si>
    <t>46</t>
  </si>
  <si>
    <t>účel.účet-I.-prevod</t>
  </si>
  <si>
    <t>454001</t>
  </si>
  <si>
    <t>Prevod z RF-BÚ SLSP</t>
  </si>
  <si>
    <t>Prevod z RF-účelové prostr.</t>
  </si>
  <si>
    <t>*3</t>
  </si>
  <si>
    <t>4</t>
  </si>
  <si>
    <t>4-nerozpočtované</t>
  </si>
  <si>
    <t>Tvorba SF</t>
  </si>
  <si>
    <t>*4</t>
  </si>
  <si>
    <t>Spolu</t>
  </si>
  <si>
    <t>Výdaje</t>
  </si>
  <si>
    <t>01.1.1</t>
  </si>
  <si>
    <t>611</t>
  </si>
  <si>
    <t>Mzdy - ŠR</t>
  </si>
  <si>
    <t>OÚ-mzda</t>
  </si>
  <si>
    <t>Mzdy zo zostatku prostriedkov</t>
  </si>
  <si>
    <t>614</t>
  </si>
  <si>
    <t>Odmeny</t>
  </si>
  <si>
    <t>621</t>
  </si>
  <si>
    <t>OÚ-zdrav.poist.-VšZP</t>
  </si>
  <si>
    <t>623</t>
  </si>
  <si>
    <t>Poistné do ostatných zdravotných poisťovní</t>
  </si>
  <si>
    <t>OÚ-zdrav.poist.-ostatné</t>
  </si>
  <si>
    <t>625001</t>
  </si>
  <si>
    <t>OÚ-nemoc.poistenie</t>
  </si>
  <si>
    <t>625002</t>
  </si>
  <si>
    <t>OÚ-starobné poistenie</t>
  </si>
  <si>
    <t>625003</t>
  </si>
  <si>
    <t>OÚ-úrazové poistenie</t>
  </si>
  <si>
    <t>625004</t>
  </si>
  <si>
    <t>OÚ-invalidné poistenie</t>
  </si>
  <si>
    <t>625005</t>
  </si>
  <si>
    <t>Na poistenie v nezamestnanosti</t>
  </si>
  <si>
    <t>625007</t>
  </si>
  <si>
    <t>Na poistenie do rezervného fondu solidarity</t>
  </si>
  <si>
    <t>OÚ-poist.do rezerv.fondu</t>
  </si>
  <si>
    <t>631001</t>
  </si>
  <si>
    <t>OÚ-cestovné náhrady</t>
  </si>
  <si>
    <t>632001</t>
  </si>
  <si>
    <t>Energie</t>
  </si>
  <si>
    <t>OÚ-energia /ŠR/</t>
  </si>
  <si>
    <t>OÚ-energia,teplo</t>
  </si>
  <si>
    <t>632002</t>
  </si>
  <si>
    <t>OÚ-voda</t>
  </si>
  <si>
    <t>632003</t>
  </si>
  <si>
    <t>Telekom.služby /ŠR/</t>
  </si>
  <si>
    <t>Oú-poštové služby,telek.služby</t>
  </si>
  <si>
    <t>Telek.služby</t>
  </si>
  <si>
    <t>632004</t>
  </si>
  <si>
    <t>Komunikačná infraštruktúra</t>
  </si>
  <si>
    <t>Internet</t>
  </si>
  <si>
    <t>633001</t>
  </si>
  <si>
    <t>OÚ-inter.vybavenie</t>
  </si>
  <si>
    <t>633004</t>
  </si>
  <si>
    <t>OÚ-prev.zar.,náradie,prístr.</t>
  </si>
  <si>
    <t>Výpočtová technika,prístroje</t>
  </si>
  <si>
    <t>633006</t>
  </si>
  <si>
    <t>Všeobecný materiál</t>
  </si>
  <si>
    <t>Vš.materiál-ŽP,REGOB</t>
  </si>
  <si>
    <t>Všeobecný materiál-ŠR</t>
  </si>
  <si>
    <t>OÚ-všeobecný materiál</t>
  </si>
  <si>
    <t>Vš.materiál</t>
  </si>
  <si>
    <t>633009</t>
  </si>
  <si>
    <t>OÚ-knihy,vyhlášky</t>
  </si>
  <si>
    <t>Knihy,časopisy,noviny</t>
  </si>
  <si>
    <t>633016</t>
  </si>
  <si>
    <t>OÚ-reprezentačné</t>
  </si>
  <si>
    <t>OZ-repre.</t>
  </si>
  <si>
    <t>635002</t>
  </si>
  <si>
    <t>OU-údržba výpočt.techniky</t>
  </si>
  <si>
    <t>635004</t>
  </si>
  <si>
    <t>OU-údržba kanc.strojov,prístr.</t>
  </si>
  <si>
    <t>OÚ-údržba kancel.strojov</t>
  </si>
  <si>
    <t>635006</t>
  </si>
  <si>
    <t>Rutinná a štandardná údržba budov, objektov alebo</t>
  </si>
  <si>
    <t>Udržba budovy OU,DS</t>
  </si>
  <si>
    <t>Údržba budovy OÚ,KD</t>
  </si>
  <si>
    <t>635009</t>
  </si>
  <si>
    <t>Systémová podpora softwaru</t>
  </si>
  <si>
    <t>637001</t>
  </si>
  <si>
    <t>Školenia,kurzy,semináre,porady,konferencie,sympózi</t>
  </si>
  <si>
    <t>637003</t>
  </si>
  <si>
    <t>Propagácia obce</t>
  </si>
  <si>
    <t>Propagácia,inzercia</t>
  </si>
  <si>
    <t>637004</t>
  </si>
  <si>
    <t>Všeobecné služby</t>
  </si>
  <si>
    <t>637005</t>
  </si>
  <si>
    <t>Špeciálne služby</t>
  </si>
  <si>
    <t>637015</t>
  </si>
  <si>
    <t>Poistenie majetku</t>
  </si>
  <si>
    <t>637016</t>
  </si>
  <si>
    <t>Prídel do sociálneho fondu</t>
  </si>
  <si>
    <t>637023</t>
  </si>
  <si>
    <t>Kolkové známky, ceniny</t>
  </si>
  <si>
    <t>637026</t>
  </si>
  <si>
    <t>Odmeny poslancom</t>
  </si>
  <si>
    <t>637027</t>
  </si>
  <si>
    <t>OÚ-odmeny z dohôd</t>
  </si>
  <si>
    <t>Odmeny z dohôd</t>
  </si>
  <si>
    <t>641009</t>
  </si>
  <si>
    <t>Transfery v rámci VS obci</t>
  </si>
  <si>
    <t>642006</t>
  </si>
  <si>
    <t>ZMOT,ZMOS,RVC,ZTVFC</t>
  </si>
  <si>
    <t>642012</t>
  </si>
  <si>
    <t>Transfery na odstupné</t>
  </si>
  <si>
    <t>642015</t>
  </si>
  <si>
    <t>Transfery na nemocenské dávky</t>
  </si>
  <si>
    <t>01.1.2</t>
  </si>
  <si>
    <t>Plat-kontrolorka</t>
  </si>
  <si>
    <t>Plat HK v hotovosti</t>
  </si>
  <si>
    <t>Odmeny HK</t>
  </si>
  <si>
    <t>Poistné do VZP</t>
  </si>
  <si>
    <t>Poistné na NP</t>
  </si>
  <si>
    <t>Poistné na SP</t>
  </si>
  <si>
    <t>Poistné na UP</t>
  </si>
  <si>
    <t>Poistné do Sociálnej poisťovne na invalidné poiste</t>
  </si>
  <si>
    <t>Poistné do RF</t>
  </si>
  <si>
    <t>637012</t>
  </si>
  <si>
    <t>Poplatky a odvody</t>
  </si>
  <si>
    <t>Poplatky bankám</t>
  </si>
  <si>
    <t>Poplatky bankám,daň</t>
  </si>
  <si>
    <t>Poplatky z účtu</t>
  </si>
  <si>
    <t>Odmena kontrolora</t>
  </si>
  <si>
    <t>01.6.0</t>
  </si>
  <si>
    <t>Voľby-zdr.poistenie</t>
  </si>
  <si>
    <t>Poistné  na starobné poistenie</t>
  </si>
  <si>
    <t>Voľby-úrazové poist.</t>
  </si>
  <si>
    <t>Poistné na invalidné poistenie</t>
  </si>
  <si>
    <t>Poistné  do rezervného fondu solidarity</t>
  </si>
  <si>
    <t>Pokladnica-cestovné</t>
  </si>
  <si>
    <t>Voľby-energie</t>
  </si>
  <si>
    <t>Energie-voľby</t>
  </si>
  <si>
    <t>voľby-poštovné</t>
  </si>
  <si>
    <t>Voľby-telek.služby</t>
  </si>
  <si>
    <t>Materiál-voľby</t>
  </si>
  <si>
    <t>Pokladnica-voľby</t>
  </si>
  <si>
    <t>Voľby-občerstvenie</t>
  </si>
  <si>
    <t>634001</t>
  </si>
  <si>
    <t>Voľby-PHM</t>
  </si>
  <si>
    <t>Voľby-údržba budov</t>
  </si>
  <si>
    <t>Voľby-údržba budovy</t>
  </si>
  <si>
    <t>Voľby-vš.služby</t>
  </si>
  <si>
    <t>Voľby-všeobecné služby</t>
  </si>
  <si>
    <t>637014</t>
  </si>
  <si>
    <t>Voľby-stravovanie</t>
  </si>
  <si>
    <t>Voľby-odmeny členom OVK</t>
  </si>
  <si>
    <t>Voľby-odmeny členom OK</t>
  </si>
  <si>
    <t>Voľby-DOVP</t>
  </si>
  <si>
    <t>BÚ-voľby,odmeny</t>
  </si>
  <si>
    <t>637037</t>
  </si>
  <si>
    <t>03.2.0</t>
  </si>
  <si>
    <t>633007</t>
  </si>
  <si>
    <t>DHZ-špeciál.materiál</t>
  </si>
  <si>
    <t>633010</t>
  </si>
  <si>
    <t>DHZ-uniformy,prac.odevy,obuv</t>
  </si>
  <si>
    <t>Pracovné odevy-PO</t>
  </si>
  <si>
    <t>DHZ-palivo</t>
  </si>
  <si>
    <t>634002</t>
  </si>
  <si>
    <t>Udržba has.vozidla</t>
  </si>
  <si>
    <t>DHZ-údržba AVIA,striekačka</t>
  </si>
  <si>
    <t>634003</t>
  </si>
  <si>
    <t>DHZ-zákonné poistenie</t>
  </si>
  <si>
    <t>Zákonné poistenie vozidiel</t>
  </si>
  <si>
    <t>Udržba požiar.zbroj.</t>
  </si>
  <si>
    <t>Školenia</t>
  </si>
  <si>
    <t>DHZ-odmeny</t>
  </si>
  <si>
    <t>642002</t>
  </si>
  <si>
    <t>DHZ-príspevok</t>
  </si>
  <si>
    <t>Transfer za pož. služby</t>
  </si>
  <si>
    <t>04.4.3</t>
  </si>
  <si>
    <t>POD- materiál z dotácie</t>
  </si>
  <si>
    <t>Výstavba obce -materiál /POD/</t>
  </si>
  <si>
    <t>Výstavba obce</t>
  </si>
  <si>
    <t>námestie-údržba z dotácie</t>
  </si>
  <si>
    <t>námestie-údržba</t>
  </si>
  <si>
    <t>výst.obce-GP,služby</t>
  </si>
  <si>
    <t>námestie-projekty</t>
  </si>
  <si>
    <t>výstavba obce-poplatky</t>
  </si>
  <si>
    <t>Výstavba obce-DOVP /POD/</t>
  </si>
  <si>
    <t>Vybudovanie chodníka-DOVP</t>
  </si>
  <si>
    <t>04.5.1</t>
  </si>
  <si>
    <t>Údržba ciest</t>
  </si>
  <si>
    <t>údržba ciest</t>
  </si>
  <si>
    <t>05.1.0</t>
  </si>
  <si>
    <t>Materiál-zostatok z RF</t>
  </si>
  <si>
    <t>Všeobecný materiál-RF</t>
  </si>
  <si>
    <t>Odpady-vývoz ŠR</t>
  </si>
  <si>
    <t>Odpady-akt.práce</t>
  </si>
  <si>
    <t>Odpady-vývoz</t>
  </si>
  <si>
    <t>Zákonný poplatok za KO</t>
  </si>
  <si>
    <t>06.2.0</t>
  </si>
  <si>
    <t>VPP-mzda</t>
  </si>
  <si>
    <t>VPP-zdrav.poistenie</t>
  </si>
  <si>
    <t>VPP-nemoc.poistenie</t>
  </si>
  <si>
    <t>VPP-star.poistenie</t>
  </si>
  <si>
    <t>Rozvoj obce - -starobné poistenie</t>
  </si>
  <si>
    <t>VPP-úrazové poist.</t>
  </si>
  <si>
    <t>Na úrazové poistenie-rozvoj obce</t>
  </si>
  <si>
    <t>VPP-inval.poistenie</t>
  </si>
  <si>
    <t>VPP-FZ</t>
  </si>
  <si>
    <t>VPP-poist.do rezer.fondu</t>
  </si>
  <si>
    <t>VPP-náradie,prístroje...</t>
  </si>
  <si>
    <t>Prevádzkové stroje, prístroje, zariadenie, technik</t>
  </si>
  <si>
    <t>Pracovné stroje</t>
  </si>
  <si>
    <t>Rozvoj obce-materiál /ŠR/</t>
  </si>
  <si>
    <t>Materiál-POD</t>
  </si>
  <si>
    <t>VPP-materiál</t>
  </si>
  <si>
    <t>Všeobecný materiál-ESF 15 %</t>
  </si>
  <si>
    <t>Rozvoj-materiál,náradie</t>
  </si>
  <si>
    <t>Rozvoj obce-materiál</t>
  </si>
  <si>
    <t>VPP-ochr.pomôcky</t>
  </si>
  <si>
    <t>Prac.pomôcky-spolufinanc. ŠR /15 %/</t>
  </si>
  <si>
    <t>Ochranné pomôcky</t>
  </si>
  <si>
    <t>633015</t>
  </si>
  <si>
    <t>Palivo do kosačky</t>
  </si>
  <si>
    <t>Bankové účty-PHM</t>
  </si>
  <si>
    <t>VPP-oprava mechanizmov</t>
  </si>
  <si>
    <t>Rutinná a štandardná údržba prevádzkových strojov,</t>
  </si>
  <si>
    <t>VPS-ND,údržba kosačky,TI</t>
  </si>
  <si>
    <t>Služby-/ŠR/</t>
  </si>
  <si>
    <t>VPP-vývoz,služby</t>
  </si>
  <si>
    <t>Služby VZ</t>
  </si>
  <si>
    <t>Revitalizácia zelene-služby</t>
  </si>
  <si>
    <t>Revitalizácia-projekt</t>
  </si>
  <si>
    <t>VPP-poistnenie pracovníkov</t>
  </si>
  <si>
    <t>DOVP-POD ŠR</t>
  </si>
  <si>
    <t>VPS-dohody</t>
  </si>
  <si>
    <t>Dohody - rozvoj obce</t>
  </si>
  <si>
    <t>06.4.0</t>
  </si>
  <si>
    <t>Energie /ŠR/</t>
  </si>
  <si>
    <t>VO-el.energia</t>
  </si>
  <si>
    <t>VO-údržba</t>
  </si>
  <si>
    <t>08.1.0</t>
  </si>
  <si>
    <t>Posilovna-interier</t>
  </si>
  <si>
    <t>Športové služby-posilovňa</t>
  </si>
  <si>
    <t>Šport.ihrisko-údržba</t>
  </si>
  <si>
    <t>637002</t>
  </si>
  <si>
    <t>Športové podujatie</t>
  </si>
  <si>
    <t>Šport-transfery</t>
  </si>
  <si>
    <t>posilovna-DOVP</t>
  </si>
  <si>
    <t>DOVP-posilovna</t>
  </si>
  <si>
    <t>08.2.0</t>
  </si>
  <si>
    <t>633011</t>
  </si>
  <si>
    <t>Potraviny</t>
  </si>
  <si>
    <t>ZPOZ-členské</t>
  </si>
  <si>
    <t>08.3.0</t>
  </si>
  <si>
    <t>OR-materiál, CD</t>
  </si>
  <si>
    <t>MR-údržba,poplatok</t>
  </si>
  <si>
    <t>Všeobecné služby-OR</t>
  </si>
  <si>
    <t>Poplatky a odvody SOZA</t>
  </si>
  <si>
    <t>08.4.0</t>
  </si>
  <si>
    <t>DS-energia,teplo</t>
  </si>
  <si>
    <t>DS-energie</t>
  </si>
  <si>
    <t>DS-voda</t>
  </si>
  <si>
    <t>DS-inter.vybavenie</t>
  </si>
  <si>
    <t>DS-interérové vybavenie</t>
  </si>
  <si>
    <t>DS-materiál</t>
  </si>
  <si>
    <t>DS-údržba</t>
  </si>
  <si>
    <t>09.1.1.1</t>
  </si>
  <si>
    <t>641006</t>
  </si>
  <si>
    <t>príspevok MŠ Krpeľany</t>
  </si>
  <si>
    <t>09.1.2.1</t>
  </si>
  <si>
    <t>Príspevok ZŠ Krpeľany</t>
  </si>
  <si>
    <t>09.5.0</t>
  </si>
  <si>
    <t>Školenia a porady</t>
  </si>
  <si>
    <t>716</t>
  </si>
  <si>
    <t>Prípravna a projektová dokumentácia-MK</t>
  </si>
  <si>
    <t>Projekt-zateplenie OU</t>
  </si>
  <si>
    <t>717001</t>
  </si>
  <si>
    <t>Výstavba garáže-ŠR</t>
  </si>
  <si>
    <t>Ten.ihrisko-75 %</t>
  </si>
  <si>
    <t>Ten.ihrisko-25 %</t>
  </si>
  <si>
    <t>Zostatok z predch.rokovEur.poľnoh.fond pre rozvoj</t>
  </si>
  <si>
    <t>Tenisové ihrisko</t>
  </si>
  <si>
    <t>Výstavba garáže-</t>
  </si>
  <si>
    <t>Tenisové ihrisko-VZ</t>
  </si>
  <si>
    <t>Tenisové ihrisko-výstavba cez FO</t>
  </si>
  <si>
    <t>717002</t>
  </si>
  <si>
    <t>Budova OÚ-75 %</t>
  </si>
  <si>
    <t>Dom smútku-75 %</t>
  </si>
  <si>
    <t>Budova OÚ - 25 %</t>
  </si>
  <si>
    <t>Dom smútku - 25 %</t>
  </si>
  <si>
    <t>Budova OÚ- DPH,VZ</t>
  </si>
  <si>
    <t>Dom smútku-DPH</t>
  </si>
  <si>
    <t>DPH -ÓU z RF</t>
  </si>
  <si>
    <t>DPH-DS z RF</t>
  </si>
  <si>
    <t>713004</t>
  </si>
  <si>
    <t>VPP-prac.stroje</t>
  </si>
  <si>
    <t>Realizácia nových stavieb-chodník</t>
  </si>
  <si>
    <t>Tenis.ihrisko z FNM</t>
  </si>
  <si>
    <t>športové ihrisko</t>
  </si>
  <si>
    <t>Plynofikácia KD</t>
  </si>
  <si>
    <t>713001</t>
  </si>
  <si>
    <t>Očakávaná skutočnosť</t>
  </si>
  <si>
    <t>Návrh 2016</t>
  </si>
  <si>
    <t>121</t>
  </si>
  <si>
    <t>221</t>
  </si>
  <si>
    <t>223</t>
  </si>
  <si>
    <t>Bežné príjmy</t>
  </si>
  <si>
    <t>Daňové príjmy</t>
  </si>
  <si>
    <t>133 001</t>
  </si>
  <si>
    <t>za psa</t>
  </si>
  <si>
    <t>za ubytovanie</t>
  </si>
  <si>
    <t>133 012</t>
  </si>
  <si>
    <t>za užívanie verejného priestranstva</t>
  </si>
  <si>
    <t>133 013</t>
  </si>
  <si>
    <t>za komunál.odpady a drobné stav.odpadky</t>
  </si>
  <si>
    <t>Príjmy z vlastníctva majetku</t>
  </si>
  <si>
    <t>212 003</t>
  </si>
  <si>
    <t>z prenájmu budov - KD, DS</t>
  </si>
  <si>
    <t>221 004</t>
  </si>
  <si>
    <t>správne poplatky</t>
  </si>
  <si>
    <t>poplatky za predaj výrobkov a služieb</t>
  </si>
  <si>
    <t>Úroky</t>
  </si>
  <si>
    <t>úroky z vkladov</t>
  </si>
  <si>
    <t>príjmy z dobropisov</t>
  </si>
  <si>
    <t>Granty a transfery</t>
  </si>
  <si>
    <t>Bežné príjmy spolu:</t>
  </si>
  <si>
    <t xml:space="preserve">Kapitálové príjmy </t>
  </si>
  <si>
    <t>Príjmy z finančných operácií</t>
  </si>
  <si>
    <t>Rozpočtové príjmy spolu</t>
  </si>
  <si>
    <t>porovnať s rozhodnutiami</t>
  </si>
  <si>
    <t>Bežné výdavky</t>
  </si>
  <si>
    <t>01.1.1 Výdavky verejnej správy</t>
  </si>
  <si>
    <t>Poistné  do poisťovní</t>
  </si>
  <si>
    <t>01.1.2 Finančná a rozpočtová oblasť</t>
  </si>
  <si>
    <t>Poistné do poisťovní</t>
  </si>
  <si>
    <t>01.6.0 Všeobecné verejné služby</t>
  </si>
  <si>
    <t>03.2.0 Požiarna ochrana</t>
  </si>
  <si>
    <t>04.4.3 Výstavba - neinvestičné náklady</t>
  </si>
  <si>
    <t>04.5.1. Cestná doprava</t>
  </si>
  <si>
    <t>05.1.0 Nakladanie s odpadmi</t>
  </si>
  <si>
    <t>06. 2. 0. Rozvoj obce</t>
  </si>
  <si>
    <t>06.4.0 Verejné osvetlenie</t>
  </si>
  <si>
    <t>08.1.0 Športové služby</t>
  </si>
  <si>
    <t>08.3.0. Vysielacie a  vydavateľské služby</t>
  </si>
  <si>
    <t>08.4.0. Dom smútku, cintorín</t>
  </si>
  <si>
    <t>Bežné výdavky spolu:</t>
  </si>
  <si>
    <t>Kapitálové výdavky spolu:</t>
  </si>
  <si>
    <t>Výdavky obce celkom</t>
  </si>
  <si>
    <t>Kapitálové príjmy</t>
  </si>
  <si>
    <t>Kapitálové výdavky</t>
  </si>
  <si>
    <t>Finančné operácie - príjmy</t>
  </si>
  <si>
    <t>Finančné operácie - výdavky</t>
  </si>
  <si>
    <t>Príjmy obce celkom</t>
  </si>
  <si>
    <t>Daň z príjmov fyzickej osoby</t>
  </si>
  <si>
    <t>Dane za tovary a služby</t>
  </si>
  <si>
    <t>Administratívne poplatky a iné poplatky a platby</t>
  </si>
  <si>
    <t>Ostatné príjmy</t>
  </si>
  <si>
    <t>Z náhrad poistného plnenia</t>
  </si>
  <si>
    <t>Transféry v rámci verejnej správy</t>
  </si>
  <si>
    <t>SKUTOČNOSŤ 2013</t>
  </si>
  <si>
    <t>SKUTOČNOSŤ 2014</t>
  </si>
  <si>
    <t>OČAKÁVANÁ SKUTOČNOSŤ 2015</t>
  </si>
  <si>
    <t>NÁVRH 2016</t>
  </si>
  <si>
    <t>NÁVRH 2017</t>
  </si>
  <si>
    <t>NÁVRH 2018</t>
  </si>
  <si>
    <t>Mzdy,platy</t>
  </si>
  <si>
    <t>Tovary a služby</t>
  </si>
  <si>
    <t>projekty</t>
  </si>
  <si>
    <t>Bežné transféry</t>
  </si>
  <si>
    <t>mzda starosta</t>
  </si>
  <si>
    <t>zpos, kultúra</t>
  </si>
  <si>
    <t>08.2.0. Kultúrne služby</t>
  </si>
  <si>
    <t>09.5.0 Vzdelávanie inde nedefinováné</t>
  </si>
  <si>
    <t>Prebytok+/-Schodok</t>
  </si>
  <si>
    <t>SUMARIZÁCIA NÁVRH 2016</t>
  </si>
  <si>
    <t>OBEC RATKOVO</t>
  </si>
  <si>
    <t>NÁVRH ROZPOČTU OBCE RATKOVO NA ROK 2016 A ROKY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</si>
</sst>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E_U_R_-;\-* #,##0.00\ _E_U_R_-;_-* &quot;-&quot;??\ _E_U_R_-;_-@_-"/>
    <numFmt numFmtId="164" formatCode="#,##0.00_ ;\-#,##0.00\ "/>
    <numFmt numFmtId="165" formatCode="_-* #,##0.00\ _S_k_-;\-* #,##0.00\ _S_k_-;_-* &quot;-&quot;??\ _S_k_-;_-@_-"/>
    <numFmt numFmtId="166" formatCode="#,##0.00\ &quot;Sk&quot;;[Red]\-#,##0.00\ &quot;Sk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 CE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</cellStyleXfs>
  <cellXfs count="3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9" fontId="3" fillId="0" borderId="0" xfId="0" applyNumberFormat="1" applyFont="1"/>
    <xf numFmtId="0" fontId="3" fillId="0" borderId="0" xfId="0" applyFont="1"/>
    <xf numFmtId="0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applyNumberFormat="1" applyFill="1" applyBorder="1" applyAlignment="1">
      <alignment horizontal="right"/>
    </xf>
    <xf numFmtId="49" fontId="0" fillId="2" borderId="0" xfId="0" applyNumberFormat="1" applyFill="1"/>
    <xf numFmtId="49" fontId="3" fillId="2" borderId="0" xfId="0" applyNumberFormat="1" applyFont="1" applyFill="1"/>
    <xf numFmtId="0" fontId="0" fillId="2" borderId="0" xfId="0" applyNumberFormat="1" applyFill="1" applyAlignment="1">
      <alignment horizontal="right"/>
    </xf>
    <xf numFmtId="0" fontId="0" fillId="2" borderId="0" xfId="0" applyFill="1"/>
    <xf numFmtId="4" fontId="0" fillId="3" borderId="0" xfId="0" applyNumberFormat="1" applyFill="1" applyAlignment="1">
      <alignment horizontal="right"/>
    </xf>
    <xf numFmtId="0" fontId="0" fillId="3" borderId="0" xfId="0" applyFill="1"/>
    <xf numFmtId="4" fontId="0" fillId="3" borderId="0" xfId="0" applyNumberFormat="1" applyFill="1"/>
    <xf numFmtId="0" fontId="4" fillId="0" borderId="0" xfId="0" applyFont="1"/>
    <xf numFmtId="3" fontId="5" fillId="0" borderId="0" xfId="0" applyNumberFormat="1" applyFont="1"/>
    <xf numFmtId="0" fontId="0" fillId="0" borderId="0" xfId="0" applyBorder="1" applyAlignment="1"/>
    <xf numFmtId="0" fontId="7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0" fontId="5" fillId="0" borderId="1" xfId="0" applyFont="1" applyFill="1" applyBorder="1"/>
    <xf numFmtId="2" fontId="5" fillId="4" borderId="1" xfId="0" applyNumberFormat="1" applyFont="1" applyFill="1" applyBorder="1"/>
    <xf numFmtId="2" fontId="11" fillId="4" borderId="1" xfId="0" applyNumberFormat="1" applyFont="1" applyFill="1" applyBorder="1"/>
    <xf numFmtId="0" fontId="5" fillId="0" borderId="0" xfId="0" applyFont="1" applyBorder="1"/>
    <xf numFmtId="0" fontId="9" fillId="0" borderId="1" xfId="0" applyFont="1" applyFill="1" applyBorder="1"/>
    <xf numFmtId="2" fontId="9" fillId="4" borderId="1" xfId="0" applyNumberFormat="1" applyFont="1" applyFill="1" applyBorder="1"/>
    <xf numFmtId="2" fontId="10" fillId="4" borderId="1" xfId="0" applyNumberFormat="1" applyFont="1" applyFill="1" applyBorder="1"/>
    <xf numFmtId="4" fontId="5" fillId="0" borderId="1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2" fontId="5" fillId="0" borderId="0" xfId="0" applyNumberFormat="1" applyFont="1" applyBorder="1"/>
    <xf numFmtId="4" fontId="5" fillId="0" borderId="0" xfId="0" applyNumberFormat="1" applyFont="1" applyBorder="1"/>
    <xf numFmtId="2" fontId="9" fillId="0" borderId="1" xfId="0" applyNumberFormat="1" applyFont="1" applyBorder="1"/>
    <xf numFmtId="0" fontId="0" fillId="0" borderId="0" xfId="0" applyBorder="1"/>
    <xf numFmtId="0" fontId="12" fillId="0" borderId="0" xfId="0" applyFont="1" applyFill="1" applyBorder="1"/>
    <xf numFmtId="2" fontId="9" fillId="0" borderId="0" xfId="0" applyNumberFormat="1" applyFont="1" applyBorder="1"/>
    <xf numFmtId="4" fontId="9" fillId="0" borderId="0" xfId="0" applyNumberFormat="1" applyFont="1" applyBorder="1"/>
    <xf numFmtId="3" fontId="5" fillId="0" borderId="0" xfId="0" applyNumberFormat="1" applyFont="1" applyBorder="1"/>
    <xf numFmtId="0" fontId="9" fillId="0" borderId="0" xfId="0" applyFont="1" applyFill="1" applyBorder="1" applyAlignment="1">
      <alignment horizontal="left"/>
    </xf>
    <xf numFmtId="0" fontId="5" fillId="0" borderId="13" xfId="0" applyFont="1" applyBorder="1"/>
    <xf numFmtId="0" fontId="12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3" fontId="1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4" fontId="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Border="1"/>
    <xf numFmtId="0" fontId="9" fillId="0" borderId="0" xfId="0" applyFont="1"/>
    <xf numFmtId="0" fontId="9" fillId="0" borderId="0" xfId="0" applyFont="1" applyBorder="1"/>
    <xf numFmtId="0" fontId="16" fillId="0" borderId="0" xfId="0" applyFont="1" applyBorder="1" applyAlignment="1"/>
    <xf numFmtId="4" fontId="5" fillId="4" borderId="1" xfId="0" applyNumberFormat="1" applyFont="1" applyFill="1" applyBorder="1"/>
    <xf numFmtId="0" fontId="16" fillId="0" borderId="0" xfId="0" applyFont="1" applyBorder="1"/>
    <xf numFmtId="0" fontId="5" fillId="0" borderId="7" xfId="0" applyFont="1" applyBorder="1"/>
    <xf numFmtId="0" fontId="6" fillId="0" borderId="0" xfId="0" applyFont="1"/>
    <xf numFmtId="14" fontId="17" fillId="0" borderId="21" xfId="2" applyNumberFormat="1" applyFont="1" applyFill="1" applyBorder="1"/>
    <xf numFmtId="0" fontId="17" fillId="0" borderId="1" xfId="2" applyFont="1" applyFill="1" applyBorder="1" applyAlignment="1">
      <alignment horizontal="left"/>
    </xf>
    <xf numFmtId="0" fontId="17" fillId="0" borderId="1" xfId="2" applyFont="1" applyFill="1" applyBorder="1" applyAlignment="1">
      <alignment wrapText="1"/>
    </xf>
    <xf numFmtId="0" fontId="17" fillId="0" borderId="21" xfId="2" applyFont="1" applyFill="1" applyBorder="1"/>
    <xf numFmtId="3" fontId="17" fillId="0" borderId="1" xfId="2" applyNumberFormat="1" applyFont="1" applyFill="1" applyBorder="1" applyAlignment="1">
      <alignment horizontal="left"/>
    </xf>
    <xf numFmtId="0" fontId="17" fillId="0" borderId="1" xfId="2" applyFont="1" applyFill="1" applyBorder="1"/>
    <xf numFmtId="0" fontId="18" fillId="0" borderId="21" xfId="2" applyFont="1" applyFill="1" applyBorder="1"/>
    <xf numFmtId="0" fontId="18" fillId="0" borderId="1" xfId="2" applyFont="1" applyFill="1" applyBorder="1" applyAlignment="1">
      <alignment horizontal="left"/>
    </xf>
    <xf numFmtId="0" fontId="18" fillId="0" borderId="1" xfId="2" applyFont="1" applyFill="1" applyBorder="1" applyAlignment="1">
      <alignment wrapText="1"/>
    </xf>
    <xf numFmtId="0" fontId="13" fillId="0" borderId="1" xfId="2" applyFont="1" applyFill="1" applyBorder="1" applyAlignment="1">
      <alignment horizontal="left"/>
    </xf>
    <xf numFmtId="0" fontId="13" fillId="0" borderId="1" xfId="2" applyFont="1" applyFill="1" applyBorder="1" applyAlignment="1">
      <alignment wrapText="1"/>
    </xf>
    <xf numFmtId="0" fontId="9" fillId="0" borderId="21" xfId="2" applyFont="1" applyFill="1" applyBorder="1"/>
    <xf numFmtId="0" fontId="9" fillId="0" borderId="1" xfId="2" applyFont="1" applyFill="1" applyBorder="1" applyAlignment="1">
      <alignment horizontal="left"/>
    </xf>
    <xf numFmtId="0" fontId="9" fillId="0" borderId="1" xfId="2" applyFont="1" applyFill="1" applyBorder="1" applyAlignment="1">
      <alignment wrapText="1"/>
    </xf>
    <xf numFmtId="0" fontId="5" fillId="0" borderId="1" xfId="0" applyFont="1" applyBorder="1"/>
    <xf numFmtId="3" fontId="9" fillId="0" borderId="1" xfId="2" applyNumberFormat="1" applyFont="1" applyFill="1" applyBorder="1" applyAlignment="1">
      <alignment horizontal="left"/>
    </xf>
    <xf numFmtId="3" fontId="18" fillId="0" borderId="1" xfId="2" applyNumberFormat="1" applyFont="1" applyFill="1" applyBorder="1" applyAlignment="1">
      <alignment horizontal="left"/>
    </xf>
    <xf numFmtId="0" fontId="15" fillId="0" borderId="1" xfId="2" applyFont="1" applyFill="1" applyBorder="1" applyAlignment="1">
      <alignment horizontal="left"/>
    </xf>
    <xf numFmtId="0" fontId="15" fillId="0" borderId="1" xfId="2" applyFont="1" applyFill="1" applyBorder="1" applyAlignment="1">
      <alignment wrapText="1"/>
    </xf>
    <xf numFmtId="0" fontId="19" fillId="0" borderId="24" xfId="2" applyFont="1" applyFill="1" applyBorder="1"/>
    <xf numFmtId="0" fontId="19" fillId="0" borderId="21" xfId="2" applyFont="1" applyFill="1" applyBorder="1"/>
    <xf numFmtId="0" fontId="5" fillId="0" borderId="25" xfId="0" applyFont="1" applyBorder="1"/>
    <xf numFmtId="0" fontId="20" fillId="0" borderId="0" xfId="2" applyFont="1" applyFill="1" applyBorder="1"/>
    <xf numFmtId="0" fontId="17" fillId="0" borderId="0" xfId="2" applyFont="1" applyFill="1" applyBorder="1" applyAlignment="1">
      <alignment horizontal="left"/>
    </xf>
    <xf numFmtId="0" fontId="17" fillId="0" borderId="0" xfId="2" applyFont="1" applyFill="1" applyBorder="1" applyAlignment="1">
      <alignment wrapText="1"/>
    </xf>
    <xf numFmtId="0" fontId="19" fillId="0" borderId="0" xfId="2" applyFont="1" applyFill="1"/>
    <xf numFmtId="0" fontId="19" fillId="0" borderId="2" xfId="2" applyFont="1" applyFill="1" applyBorder="1"/>
    <xf numFmtId="0" fontId="19" fillId="0" borderId="1" xfId="2" applyFont="1" applyFill="1" applyBorder="1"/>
    <xf numFmtId="0" fontId="19" fillId="0" borderId="18" xfId="2" applyFont="1" applyFill="1" applyBorder="1"/>
    <xf numFmtId="0" fontId="19" fillId="0" borderId="3" xfId="2" applyFont="1" applyFill="1" applyBorder="1"/>
    <xf numFmtId="0" fontId="19" fillId="0" borderId="0" xfId="2" applyFont="1" applyFill="1" applyBorder="1"/>
    <xf numFmtId="0" fontId="14" fillId="0" borderId="0" xfId="2" applyFont="1" applyFill="1" applyBorder="1"/>
    <xf numFmtId="3" fontId="9" fillId="0" borderId="0" xfId="2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wrapText="1"/>
    </xf>
    <xf numFmtId="0" fontId="21" fillId="0" borderId="0" xfId="2" applyFont="1" applyFill="1" applyBorder="1"/>
    <xf numFmtId="3" fontId="21" fillId="0" borderId="0" xfId="2" applyNumberFormat="1" applyFont="1" applyFill="1" applyBorder="1" applyAlignment="1">
      <alignment horizontal="left"/>
    </xf>
    <xf numFmtId="0" fontId="21" fillId="0" borderId="0" xfId="2" applyFont="1" applyFill="1" applyBorder="1" applyAlignment="1">
      <alignment wrapText="1"/>
    </xf>
    <xf numFmtId="3" fontId="17" fillId="0" borderId="0" xfId="2" applyNumberFormat="1" applyFont="1" applyFill="1" applyBorder="1" applyAlignment="1">
      <alignment horizontal="left"/>
    </xf>
    <xf numFmtId="0" fontId="9" fillId="0" borderId="0" xfId="2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/>
    <xf numFmtId="0" fontId="22" fillId="0" borderId="0" xfId="2" applyFont="1" applyBorder="1" applyAlignment="1">
      <alignment horizontal="left"/>
    </xf>
    <xf numFmtId="0" fontId="22" fillId="0" borderId="0" xfId="2" applyFont="1" applyBorder="1" applyAlignment="1"/>
    <xf numFmtId="0" fontId="18" fillId="0" borderId="0" xfId="2" applyFont="1" applyFill="1" applyBorder="1"/>
    <xf numFmtId="3" fontId="18" fillId="0" borderId="0" xfId="2" applyNumberFormat="1" applyFont="1" applyFill="1" applyBorder="1" applyAlignment="1">
      <alignment horizontal="left"/>
    </xf>
    <xf numFmtId="0" fontId="18" fillId="0" borderId="0" xfId="2" applyFont="1" applyFill="1" applyBorder="1" applyAlignment="1">
      <alignment wrapText="1"/>
    </xf>
    <xf numFmtId="0" fontId="5" fillId="0" borderId="23" xfId="0" applyFont="1" applyBorder="1"/>
    <xf numFmtId="0" fontId="15" fillId="0" borderId="0" xfId="2" applyFont="1" applyFill="1" applyBorder="1" applyAlignment="1">
      <alignment horizontal="left"/>
    </xf>
    <xf numFmtId="0" fontId="15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wrapText="1"/>
    </xf>
    <xf numFmtId="0" fontId="19" fillId="0" borderId="0" xfId="2" applyFont="1" applyFill="1" applyBorder="1" applyAlignment="1">
      <alignment horizontal="left"/>
    </xf>
    <xf numFmtId="0" fontId="19" fillId="0" borderId="0" xfId="2" applyFont="1" applyFill="1" applyBorder="1" applyAlignment="1">
      <alignment wrapText="1"/>
    </xf>
    <xf numFmtId="0" fontId="19" fillId="0" borderId="0" xfId="0" applyFont="1"/>
    <xf numFmtId="0" fontId="19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 wrapText="1"/>
    </xf>
    <xf numFmtId="0" fontId="5" fillId="0" borderId="0" xfId="2" applyFont="1" applyBorder="1" applyAlignment="1"/>
    <xf numFmtId="0" fontId="20" fillId="0" borderId="0" xfId="2" applyFont="1" applyBorder="1" applyAlignment="1"/>
    <xf numFmtId="0" fontId="5" fillId="0" borderId="0" xfId="2" applyFont="1" applyBorder="1"/>
    <xf numFmtId="14" fontId="17" fillId="0" borderId="0" xfId="2" applyNumberFormat="1" applyFont="1" applyFill="1" applyBorder="1"/>
    <xf numFmtId="0" fontId="5" fillId="0" borderId="0" xfId="2" applyFont="1" applyFill="1" applyBorder="1"/>
    <xf numFmtId="0" fontId="13" fillId="0" borderId="0" xfId="2" applyFont="1" applyFill="1" applyBorder="1"/>
    <xf numFmtId="0" fontId="20" fillId="0" borderId="0" xfId="2" applyFont="1" applyFill="1" applyBorder="1" applyAlignment="1"/>
    <xf numFmtId="0" fontId="20" fillId="0" borderId="0" xfId="2" applyFont="1" applyBorder="1"/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wrapText="1"/>
    </xf>
    <xf numFmtId="166" fontId="20" fillId="0" borderId="0" xfId="3" applyNumberFormat="1" applyFont="1" applyFill="1" applyBorder="1"/>
    <xf numFmtId="4" fontId="17" fillId="0" borderId="0" xfId="3" applyNumberFormat="1" applyFont="1" applyFill="1" applyBorder="1" applyAlignment="1">
      <alignment wrapText="1"/>
    </xf>
    <xf numFmtId="4" fontId="17" fillId="0" borderId="0" xfId="2" applyNumberFormat="1" applyFont="1" applyFill="1" applyBorder="1" applyAlignment="1">
      <alignment wrapText="1"/>
    </xf>
    <xf numFmtId="4" fontId="21" fillId="0" borderId="0" xfId="3" applyNumberFormat="1" applyFont="1" applyFill="1" applyBorder="1"/>
    <xf numFmtId="4" fontId="21" fillId="0" borderId="0" xfId="2" applyNumberFormat="1" applyFont="1" applyFill="1" applyBorder="1"/>
    <xf numFmtId="2" fontId="5" fillId="6" borderId="1" xfId="0" applyNumberFormat="1" applyFont="1" applyFill="1" applyBorder="1"/>
    <xf numFmtId="0" fontId="5" fillId="6" borderId="1" xfId="0" applyFont="1" applyFill="1" applyBorder="1"/>
    <xf numFmtId="0" fontId="5" fillId="5" borderId="1" xfId="0" applyFont="1" applyFill="1" applyBorder="1"/>
    <xf numFmtId="2" fontId="9" fillId="5" borderId="1" xfId="0" applyNumberFormat="1" applyFont="1" applyFill="1" applyBorder="1"/>
    <xf numFmtId="0" fontId="13" fillId="5" borderId="5" xfId="0" applyFont="1" applyFill="1" applyBorder="1"/>
    <xf numFmtId="4" fontId="9" fillId="5" borderId="5" xfId="0" applyNumberFormat="1" applyFont="1" applyFill="1" applyBorder="1"/>
    <xf numFmtId="0" fontId="5" fillId="5" borderId="8" xfId="0" applyFont="1" applyFill="1" applyBorder="1"/>
    <xf numFmtId="0" fontId="12" fillId="5" borderId="4" xfId="0" applyFont="1" applyFill="1" applyBorder="1" applyAlignment="1">
      <alignment horizontal="left"/>
    </xf>
    <xf numFmtId="0" fontId="0" fillId="5" borderId="5" xfId="0" applyFill="1" applyBorder="1"/>
    <xf numFmtId="0" fontId="12" fillId="7" borderId="12" xfId="0" applyFont="1" applyFill="1" applyBorder="1" applyAlignment="1">
      <alignment horizontal="left"/>
    </xf>
    <xf numFmtId="0" fontId="12" fillId="7" borderId="5" xfId="0" applyFont="1" applyFill="1" applyBorder="1"/>
    <xf numFmtId="4" fontId="9" fillId="7" borderId="6" xfId="0" applyNumberFormat="1" applyFont="1" applyFill="1" applyBorder="1"/>
    <xf numFmtId="0" fontId="6" fillId="0" borderId="1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2" fontId="9" fillId="5" borderId="20" xfId="0" applyNumberFormat="1" applyFont="1" applyFill="1" applyBorder="1"/>
    <xf numFmtId="0" fontId="5" fillId="5" borderId="5" xfId="0" applyFont="1" applyFill="1" applyBorder="1"/>
    <xf numFmtId="0" fontId="9" fillId="0" borderId="21" xfId="0" applyFont="1" applyFill="1" applyBorder="1" applyAlignment="1">
      <alignment horizontal="left"/>
    </xf>
    <xf numFmtId="2" fontId="9" fillId="4" borderId="25" xfId="0" applyNumberFormat="1" applyFont="1" applyFill="1" applyBorder="1"/>
    <xf numFmtId="3" fontId="5" fillId="0" borderId="21" xfId="0" applyNumberFormat="1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6" borderId="25" xfId="0" applyFont="1" applyFill="1" applyBorder="1"/>
    <xf numFmtId="0" fontId="5" fillId="0" borderId="26" xfId="0" applyFont="1" applyBorder="1"/>
    <xf numFmtId="2" fontId="10" fillId="4" borderId="25" xfId="0" applyNumberFormat="1" applyFont="1" applyFill="1" applyBorder="1"/>
    <xf numFmtId="2" fontId="9" fillId="0" borderId="25" xfId="0" applyNumberFormat="1" applyFont="1" applyBorder="1"/>
    <xf numFmtId="0" fontId="12" fillId="5" borderId="21" xfId="0" applyFont="1" applyFill="1" applyBorder="1" applyAlignment="1">
      <alignment horizontal="left"/>
    </xf>
    <xf numFmtId="2" fontId="9" fillId="5" borderId="35" xfId="0" applyNumberFormat="1" applyFont="1" applyFill="1" applyBorder="1"/>
    <xf numFmtId="14" fontId="9" fillId="0" borderId="21" xfId="2" applyNumberFormat="1" applyFont="1" applyFill="1" applyBorder="1"/>
    <xf numFmtId="0" fontId="24" fillId="0" borderId="0" xfId="0" applyFont="1"/>
    <xf numFmtId="0" fontId="24" fillId="0" borderId="0" xfId="0" applyFont="1" applyBorder="1"/>
    <xf numFmtId="0" fontId="26" fillId="0" borderId="0" xfId="0" applyFont="1"/>
    <xf numFmtId="164" fontId="24" fillId="0" borderId="1" xfId="0" applyNumberFormat="1" applyFont="1" applyBorder="1" applyAlignment="1">
      <alignment horizontal="right" wrapText="1"/>
    </xf>
    <xf numFmtId="164" fontId="24" fillId="4" borderId="1" xfId="0" applyNumberFormat="1" applyFont="1" applyFill="1" applyBorder="1" applyAlignment="1">
      <alignment horizontal="right" wrapText="1"/>
    </xf>
    <xf numFmtId="4" fontId="24" fillId="4" borderId="1" xfId="0" applyNumberFormat="1" applyFont="1" applyFill="1" applyBorder="1"/>
    <xf numFmtId="165" fontId="24" fillId="0" borderId="1" xfId="0" applyNumberFormat="1" applyFont="1" applyFill="1" applyBorder="1" applyAlignment="1">
      <alignment horizontal="right" wrapText="1"/>
    </xf>
    <xf numFmtId="165" fontId="26" fillId="4" borderId="1" xfId="0" applyNumberFormat="1" applyFont="1" applyFill="1" applyBorder="1" applyAlignment="1">
      <alignment horizontal="right" wrapText="1"/>
    </xf>
    <xf numFmtId="4" fontId="24" fillId="4" borderId="1" xfId="0" applyNumberFormat="1" applyFont="1" applyFill="1" applyBorder="1" applyAlignment="1">
      <alignment horizontal="right" vertical="center"/>
    </xf>
    <xf numFmtId="165" fontId="24" fillId="4" borderId="1" xfId="0" applyNumberFormat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right" vertical="center"/>
    </xf>
    <xf numFmtId="4" fontId="25" fillId="4" borderId="1" xfId="0" applyNumberFormat="1" applyFont="1" applyFill="1" applyBorder="1" applyAlignment="1">
      <alignment horizontal="right" vertical="center"/>
    </xf>
    <xf numFmtId="164" fontId="26" fillId="4" borderId="1" xfId="0" applyNumberFormat="1" applyFont="1" applyFill="1" applyBorder="1" applyAlignment="1">
      <alignment horizontal="right" wrapText="1"/>
    </xf>
    <xf numFmtId="2" fontId="26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 vertical="center"/>
    </xf>
    <xf numFmtId="0" fontId="26" fillId="0" borderId="0" xfId="0" applyFont="1" applyBorder="1"/>
    <xf numFmtId="2" fontId="26" fillId="0" borderId="1" xfId="0" applyNumberFormat="1" applyFont="1" applyBorder="1" applyAlignment="1">
      <alignment horizontal="right" wrapText="1"/>
    </xf>
    <xf numFmtId="2" fontId="24" fillId="0" borderId="1" xfId="0" applyNumberFormat="1" applyFont="1" applyBorder="1"/>
    <xf numFmtId="2" fontId="24" fillId="4" borderId="1" xfId="0" applyNumberFormat="1" applyFont="1" applyFill="1" applyBorder="1"/>
    <xf numFmtId="4" fontId="24" fillId="0" borderId="1" xfId="0" applyNumberFormat="1" applyFont="1" applyBorder="1"/>
    <xf numFmtId="4" fontId="25" fillId="4" borderId="1" xfId="0" applyNumberFormat="1" applyFont="1" applyFill="1" applyBorder="1"/>
    <xf numFmtId="4" fontId="3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64" fontId="26" fillId="4" borderId="1" xfId="0" applyNumberFormat="1" applyFont="1" applyFill="1" applyBorder="1"/>
    <xf numFmtId="4" fontId="26" fillId="4" borderId="1" xfId="0" applyNumberFormat="1" applyFont="1" applyFill="1" applyBorder="1" applyAlignment="1">
      <alignment horizontal="right" vertical="center"/>
    </xf>
    <xf numFmtId="4" fontId="26" fillId="0" borderId="25" xfId="0" applyNumberFormat="1" applyFont="1" applyBorder="1" applyAlignment="1">
      <alignment horizontal="right" vertical="center"/>
    </xf>
    <xf numFmtId="4" fontId="26" fillId="4" borderId="25" xfId="0" applyNumberFormat="1" applyFont="1" applyFill="1" applyBorder="1" applyAlignment="1">
      <alignment horizontal="right" vertical="center"/>
    </xf>
    <xf numFmtId="0" fontId="24" fillId="0" borderId="25" xfId="0" applyFont="1" applyBorder="1"/>
    <xf numFmtId="4" fontId="26" fillId="0" borderId="17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horizontal="right" vertical="center"/>
    </xf>
    <xf numFmtId="0" fontId="24" fillId="0" borderId="23" xfId="0" applyFont="1" applyBorder="1"/>
    <xf numFmtId="0" fontId="27" fillId="0" borderId="0" xfId="0" applyFont="1" applyBorder="1"/>
    <xf numFmtId="0" fontId="27" fillId="0" borderId="0" xfId="0" applyFont="1"/>
    <xf numFmtId="4" fontId="28" fillId="4" borderId="1" xfId="0" applyNumberFormat="1" applyFont="1" applyFill="1" applyBorder="1" applyAlignment="1">
      <alignment horizontal="right" vertical="center"/>
    </xf>
    <xf numFmtId="2" fontId="24" fillId="0" borderId="1" xfId="0" applyNumberFormat="1" applyFont="1" applyBorder="1" applyAlignment="1">
      <alignment horizontal="right" wrapText="1"/>
    </xf>
    <xf numFmtId="2" fontId="24" fillId="4" borderId="1" xfId="0" applyNumberFormat="1" applyFont="1" applyFill="1" applyBorder="1" applyAlignment="1">
      <alignment horizontal="right" wrapText="1"/>
    </xf>
    <xf numFmtId="4" fontId="29" fillId="4" borderId="1" xfId="0" applyNumberFormat="1" applyFont="1" applyFill="1" applyBorder="1" applyAlignment="1">
      <alignment horizontal="right" vertical="center"/>
    </xf>
    <xf numFmtId="0" fontId="24" fillId="0" borderId="1" xfId="0" applyFont="1" applyBorder="1"/>
    <xf numFmtId="4" fontId="26" fillId="0" borderId="1" xfId="0" applyNumberFormat="1" applyFont="1" applyBorder="1"/>
    <xf numFmtId="4" fontId="25" fillId="4" borderId="25" xfId="0" applyNumberFormat="1" applyFont="1" applyFill="1" applyBorder="1" applyAlignment="1">
      <alignment horizontal="right" vertical="center"/>
    </xf>
    <xf numFmtId="2" fontId="26" fillId="4" borderId="25" xfId="0" applyNumberFormat="1" applyFont="1" applyFill="1" applyBorder="1"/>
    <xf numFmtId="2" fontId="26" fillId="0" borderId="25" xfId="0" applyNumberFormat="1" applyFont="1" applyBorder="1" applyAlignment="1">
      <alignment horizontal="right" wrapText="1"/>
    </xf>
    <xf numFmtId="164" fontId="26" fillId="4" borderId="25" xfId="0" applyNumberFormat="1" applyFont="1" applyFill="1" applyBorder="1" applyAlignment="1">
      <alignment horizontal="right" wrapText="1"/>
    </xf>
    <xf numFmtId="4" fontId="26" fillId="0" borderId="25" xfId="0" applyNumberFormat="1" applyFont="1" applyBorder="1"/>
    <xf numFmtId="164" fontId="26" fillId="4" borderId="25" xfId="0" applyNumberFormat="1" applyFont="1" applyFill="1" applyBorder="1"/>
    <xf numFmtId="4" fontId="29" fillId="4" borderId="25" xfId="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/>
    <xf numFmtId="4" fontId="26" fillId="0" borderId="25" xfId="0" applyNumberFormat="1" applyFont="1" applyFill="1" applyBorder="1"/>
    <xf numFmtId="0" fontId="9" fillId="5" borderId="5" xfId="0" applyFont="1" applyFill="1" applyBorder="1"/>
    <xf numFmtId="0" fontId="2" fillId="5" borderId="5" xfId="0" applyFont="1" applyFill="1" applyBorder="1"/>
    <xf numFmtId="0" fontId="2" fillId="5" borderId="8" xfId="0" applyFont="1" applyFill="1" applyBorder="1"/>
    <xf numFmtId="4" fontId="26" fillId="7" borderId="5" xfId="0" applyNumberFormat="1" applyFont="1" applyFill="1" applyBorder="1" applyAlignment="1">
      <alignment vertical="center"/>
    </xf>
    <xf numFmtId="4" fontId="26" fillId="7" borderId="8" xfId="0" applyNumberFormat="1" applyFont="1" applyFill="1" applyBorder="1" applyAlignment="1">
      <alignment vertical="center"/>
    </xf>
    <xf numFmtId="0" fontId="12" fillId="5" borderId="10" xfId="2" applyFont="1" applyFill="1" applyBorder="1"/>
    <xf numFmtId="0" fontId="12" fillId="5" borderId="11" xfId="2" applyFont="1" applyFill="1" applyBorder="1" applyAlignment="1">
      <alignment horizontal="left"/>
    </xf>
    <xf numFmtId="0" fontId="12" fillId="5" borderId="11" xfId="2" applyFont="1" applyFill="1" applyBorder="1" applyAlignment="1">
      <alignment wrapText="1"/>
    </xf>
    <xf numFmtId="4" fontId="26" fillId="5" borderId="36" xfId="0" applyNumberFormat="1" applyFont="1" applyFill="1" applyBorder="1" applyAlignment="1">
      <alignment vertical="center"/>
    </xf>
    <xf numFmtId="0" fontId="12" fillId="5" borderId="4" xfId="2" applyFont="1" applyFill="1" applyBorder="1" applyAlignment="1">
      <alignment vertical="center"/>
    </xf>
    <xf numFmtId="0" fontId="12" fillId="5" borderId="5" xfId="2" applyFont="1" applyFill="1" applyBorder="1" applyAlignment="1">
      <alignment horizontal="left" vertical="center"/>
    </xf>
    <xf numFmtId="0" fontId="12" fillId="5" borderId="5" xfId="2" applyFont="1" applyFill="1" applyBorder="1" applyAlignment="1">
      <alignment vertical="center" wrapText="1"/>
    </xf>
    <xf numFmtId="4" fontId="26" fillId="5" borderId="5" xfId="0" applyNumberFormat="1" applyFont="1" applyFill="1" applyBorder="1" applyAlignment="1">
      <alignment horizontal="right" vertical="center"/>
    </xf>
    <xf numFmtId="0" fontId="26" fillId="5" borderId="5" xfId="0" applyFont="1" applyFill="1" applyBorder="1"/>
    <xf numFmtId="0" fontId="26" fillId="5" borderId="8" xfId="0" applyFont="1" applyFill="1" applyBorder="1"/>
    <xf numFmtId="4" fontId="26" fillId="4" borderId="0" xfId="0" applyNumberFormat="1" applyFont="1" applyFill="1" applyBorder="1" applyAlignment="1">
      <alignment horizontal="right" vertical="center"/>
    </xf>
    <xf numFmtId="2" fontId="26" fillId="4" borderId="0" xfId="0" applyNumberFormat="1" applyFont="1" applyFill="1" applyBorder="1"/>
    <xf numFmtId="0" fontId="0" fillId="0" borderId="0" xfId="0" applyFill="1"/>
    <xf numFmtId="0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12" fillId="0" borderId="12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3" fontId="13" fillId="0" borderId="7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" fontId="13" fillId="0" borderId="29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3" fontId="5" fillId="0" borderId="33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19" fillId="0" borderId="21" xfId="2" applyFont="1" applyFill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19" fillId="0" borderId="25" xfId="2" applyFont="1" applyFill="1" applyBorder="1" applyAlignment="1">
      <alignment horizontal="center"/>
    </xf>
    <xf numFmtId="0" fontId="13" fillId="0" borderId="21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25" xfId="2" applyFont="1" applyFill="1" applyBorder="1" applyAlignment="1">
      <alignment horizontal="center"/>
    </xf>
    <xf numFmtId="0" fontId="13" fillId="0" borderId="18" xfId="2" applyFont="1" applyFill="1" applyBorder="1" applyAlignment="1">
      <alignment horizontal="center"/>
    </xf>
    <xf numFmtId="0" fontId="13" fillId="0" borderId="3" xfId="2" applyFont="1" applyFill="1" applyBorder="1" applyAlignment="1">
      <alignment horizontal="center"/>
    </xf>
    <xf numFmtId="0" fontId="13" fillId="0" borderId="19" xfId="2" applyFont="1" applyFill="1" applyBorder="1" applyAlignment="1">
      <alignment horizontal="center"/>
    </xf>
    <xf numFmtId="0" fontId="17" fillId="0" borderId="22" xfId="2" applyFont="1" applyFill="1" applyBorder="1" applyAlignment="1">
      <alignment horizontal="center"/>
    </xf>
    <xf numFmtId="0" fontId="17" fillId="0" borderId="23" xfId="2" applyFont="1" applyFill="1" applyBorder="1" applyAlignment="1">
      <alignment horizontal="center"/>
    </xf>
    <xf numFmtId="0" fontId="17" fillId="0" borderId="31" xfId="2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9" fillId="0" borderId="37" xfId="2" applyFont="1" applyFill="1" applyBorder="1" applyAlignment="1">
      <alignment horizontal="center"/>
    </xf>
    <xf numFmtId="0" fontId="19" fillId="0" borderId="38" xfId="2" applyFont="1" applyFill="1" applyBorder="1" applyAlignment="1">
      <alignment horizontal="center"/>
    </xf>
    <xf numFmtId="0" fontId="19" fillId="0" borderId="39" xfId="2" applyFont="1" applyFill="1" applyBorder="1" applyAlignment="1">
      <alignment horizontal="center"/>
    </xf>
    <xf numFmtId="0" fontId="20" fillId="0" borderId="10" xfId="2" applyFont="1" applyFill="1" applyBorder="1" applyAlignment="1">
      <alignment horizontal="center"/>
    </xf>
    <xf numFmtId="0" fontId="20" fillId="0" borderId="11" xfId="2" applyFont="1" applyFill="1" applyBorder="1" applyAlignment="1">
      <alignment horizontal="center"/>
    </xf>
    <xf numFmtId="0" fontId="20" fillId="0" borderId="36" xfId="2" applyFont="1" applyFill="1" applyBorder="1" applyAlignment="1">
      <alignment horizontal="center"/>
    </xf>
    <xf numFmtId="0" fontId="20" fillId="0" borderId="0" xfId="2" applyFont="1" applyBorder="1" applyAlignment="1"/>
    <xf numFmtId="0" fontId="20" fillId="0" borderId="0" xfId="2" applyFont="1" applyFill="1" applyBorder="1" applyAlignment="1"/>
    <xf numFmtId="0" fontId="0" fillId="0" borderId="0" xfId="0" applyBorder="1" applyAlignment="1"/>
    <xf numFmtId="0" fontId="19" fillId="0" borderId="0" xfId="2" applyFont="1" applyFill="1" applyBorder="1" applyAlignment="1"/>
    <xf numFmtId="0" fontId="19" fillId="0" borderId="0" xfId="0" applyFont="1" applyBorder="1" applyAlignment="1"/>
    <xf numFmtId="0" fontId="5" fillId="0" borderId="0" xfId="2" applyFont="1" applyBorder="1" applyAlignment="1"/>
    <xf numFmtId="0" fontId="6" fillId="0" borderId="2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/>
    <xf numFmtId="14" fontId="9" fillId="0" borderId="21" xfId="2" applyNumberFormat="1" applyFont="1" applyFill="1" applyBorder="1" applyAlignment="1"/>
    <xf numFmtId="0" fontId="0" fillId="0" borderId="1" xfId="0" applyBorder="1" applyAlignment="1"/>
    <xf numFmtId="0" fontId="12" fillId="7" borderId="4" xfId="2" applyFont="1" applyFill="1" applyBorder="1" applyAlignment="1"/>
    <xf numFmtId="0" fontId="12" fillId="7" borderId="5" xfId="0" applyFont="1" applyFill="1" applyBorder="1" applyAlignment="1"/>
    <xf numFmtId="0" fontId="18" fillId="0" borderId="0" xfId="2" applyFont="1" applyFill="1" applyBorder="1" applyAlignment="1"/>
    <xf numFmtId="0" fontId="8" fillId="0" borderId="0" xfId="2" applyFont="1" applyBorder="1" applyAlignment="1"/>
  </cellXfs>
  <cellStyles count="4">
    <cellStyle name="čárky_List1" xfId="3"/>
    <cellStyle name="Čiarka" xfId="1" builtinId="3"/>
    <cellStyle name="Normálne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180975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57600" y="1561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workbookViewId="0">
      <pane ySplit="1" topLeftCell="A80" activePane="bottomLeft" state="frozen"/>
      <selection pane="bottomLeft" activeCell="M3" sqref="M3"/>
    </sheetView>
  </sheetViews>
  <sheetFormatPr defaultRowHeight="15" x14ac:dyDescent="0.25"/>
  <cols>
    <col min="5" max="5" width="4.42578125" customWidth="1"/>
    <col min="6" max="6" width="42.42578125" style="6" customWidth="1"/>
    <col min="11" max="11" width="12.4257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5" t="s">
        <v>4</v>
      </c>
      <c r="G1" s="2" t="s">
        <v>5</v>
      </c>
      <c r="H1" s="2" t="s">
        <v>6</v>
      </c>
      <c r="I1" s="2" t="s">
        <v>7</v>
      </c>
      <c r="J1" s="2" t="s">
        <v>411</v>
      </c>
      <c r="K1" s="2" t="s">
        <v>412</v>
      </c>
    </row>
    <row r="2" spans="1:12" x14ac:dyDescent="0.25">
      <c r="A2" s="1" t="s">
        <v>8</v>
      </c>
    </row>
    <row r="3" spans="1:12" x14ac:dyDescent="0.25">
      <c r="A3" s="1" t="s">
        <v>9</v>
      </c>
    </row>
    <row r="4" spans="1:12" x14ac:dyDescent="0.25">
      <c r="A4" s="1" t="s">
        <v>10</v>
      </c>
      <c r="B4" s="1" t="s">
        <v>8</v>
      </c>
      <c r="C4" s="1" t="s">
        <v>8</v>
      </c>
      <c r="D4" s="1"/>
      <c r="E4" s="1" t="s">
        <v>8</v>
      </c>
      <c r="F4" s="5" t="s">
        <v>11</v>
      </c>
    </row>
    <row r="5" spans="1:12" x14ac:dyDescent="0.25">
      <c r="A5" s="1" t="s">
        <v>8</v>
      </c>
      <c r="B5" s="1" t="s">
        <v>8</v>
      </c>
      <c r="C5" s="1" t="s">
        <v>12</v>
      </c>
      <c r="D5" s="1"/>
      <c r="E5" s="1" t="s">
        <v>13</v>
      </c>
      <c r="F5" s="5" t="s">
        <v>14</v>
      </c>
      <c r="G5" s="4">
        <v>25900</v>
      </c>
      <c r="H5" s="4">
        <v>25900</v>
      </c>
      <c r="I5" s="4">
        <f>21432.06+2338</f>
        <v>23770.06</v>
      </c>
      <c r="J5" s="4">
        <v>28000</v>
      </c>
      <c r="K5" s="4">
        <v>31000</v>
      </c>
    </row>
    <row r="6" spans="1:12" x14ac:dyDescent="0.25">
      <c r="A6" s="1" t="s">
        <v>8</v>
      </c>
      <c r="B6" s="1" t="s">
        <v>8</v>
      </c>
      <c r="C6" s="1" t="s">
        <v>15</v>
      </c>
      <c r="D6" s="244" t="s">
        <v>413</v>
      </c>
      <c r="E6" s="1" t="s">
        <v>13</v>
      </c>
      <c r="F6" s="5" t="s">
        <v>16</v>
      </c>
      <c r="G6" s="3">
        <v>0</v>
      </c>
      <c r="H6" s="3">
        <v>0</v>
      </c>
      <c r="I6" s="3">
        <v>202.13</v>
      </c>
      <c r="J6" s="248">
        <v>1500</v>
      </c>
      <c r="K6" s="248">
        <v>1600</v>
      </c>
    </row>
    <row r="7" spans="1:12" x14ac:dyDescent="0.25">
      <c r="A7" s="1" t="s">
        <v>8</v>
      </c>
      <c r="B7" s="1" t="s">
        <v>8</v>
      </c>
      <c r="C7" s="1" t="s">
        <v>17</v>
      </c>
      <c r="D7" s="244"/>
      <c r="E7" s="1" t="s">
        <v>13</v>
      </c>
      <c r="F7" s="5" t="s">
        <v>18</v>
      </c>
      <c r="G7" s="4">
        <v>1650</v>
      </c>
      <c r="H7" s="4">
        <v>1650</v>
      </c>
      <c r="I7" s="3">
        <v>0</v>
      </c>
      <c r="J7" s="248"/>
      <c r="K7" s="248"/>
    </row>
    <row r="8" spans="1:12" x14ac:dyDescent="0.25">
      <c r="A8" s="1" t="s">
        <v>8</v>
      </c>
      <c r="B8" s="1" t="s">
        <v>8</v>
      </c>
      <c r="C8" s="1" t="s">
        <v>17</v>
      </c>
      <c r="D8" s="244"/>
      <c r="E8" s="1" t="s">
        <v>13</v>
      </c>
      <c r="F8" s="5" t="s">
        <v>18</v>
      </c>
      <c r="G8" s="3">
        <v>0</v>
      </c>
      <c r="H8" s="3">
        <v>0</v>
      </c>
      <c r="I8" s="3">
        <v>303.87</v>
      </c>
      <c r="J8" s="248"/>
      <c r="K8" s="248"/>
    </row>
    <row r="9" spans="1:12" x14ac:dyDescent="0.25">
      <c r="A9" s="1" t="s">
        <v>8</v>
      </c>
      <c r="B9" s="1" t="s">
        <v>8</v>
      </c>
      <c r="C9" s="1" t="s">
        <v>17</v>
      </c>
      <c r="D9" s="244"/>
      <c r="E9" s="1" t="s">
        <v>13</v>
      </c>
      <c r="F9" s="5" t="s">
        <v>19</v>
      </c>
      <c r="G9" s="3">
        <v>0</v>
      </c>
      <c r="H9" s="3">
        <v>0</v>
      </c>
      <c r="I9" s="3">
        <v>0</v>
      </c>
      <c r="J9" s="248"/>
      <c r="K9" s="248"/>
    </row>
    <row r="10" spans="1:12" x14ac:dyDescent="0.25">
      <c r="A10" s="1" t="s">
        <v>8</v>
      </c>
      <c r="B10" s="1" t="s">
        <v>8</v>
      </c>
      <c r="C10" s="1" t="s">
        <v>20</v>
      </c>
      <c r="D10" s="1"/>
      <c r="E10" s="1" t="s">
        <v>13</v>
      </c>
      <c r="F10" s="5" t="s">
        <v>21</v>
      </c>
      <c r="G10" s="3">
        <v>215</v>
      </c>
      <c r="H10" s="3">
        <v>215</v>
      </c>
      <c r="I10" s="3">
        <v>125</v>
      </c>
      <c r="J10" s="7">
        <v>200</v>
      </c>
      <c r="K10" s="7">
        <v>220</v>
      </c>
    </row>
    <row r="11" spans="1:12" x14ac:dyDescent="0.25">
      <c r="A11" s="1" t="s">
        <v>8</v>
      </c>
      <c r="B11" s="1" t="s">
        <v>8</v>
      </c>
      <c r="C11" s="1" t="s">
        <v>22</v>
      </c>
      <c r="D11" s="1"/>
      <c r="E11" s="1" t="s">
        <v>13</v>
      </c>
      <c r="F11" s="5" t="s">
        <v>23</v>
      </c>
      <c r="G11" s="3">
        <v>20</v>
      </c>
      <c r="H11" s="3">
        <v>20</v>
      </c>
      <c r="I11" s="3">
        <v>0</v>
      </c>
      <c r="K11" s="3">
        <v>20</v>
      </c>
    </row>
    <row r="12" spans="1:12" x14ac:dyDescent="0.25">
      <c r="A12" s="1" t="s">
        <v>8</v>
      </c>
      <c r="B12" s="1" t="s">
        <v>8</v>
      </c>
      <c r="C12" s="1" t="s">
        <v>24</v>
      </c>
      <c r="D12" s="1"/>
      <c r="E12" s="1" t="s">
        <v>13</v>
      </c>
      <c r="F12" s="5" t="s">
        <v>25</v>
      </c>
      <c r="G12" s="3">
        <v>0</v>
      </c>
      <c r="H12" s="3">
        <v>100</v>
      </c>
      <c r="I12" s="3">
        <v>0</v>
      </c>
      <c r="K12" s="3">
        <v>20</v>
      </c>
    </row>
    <row r="13" spans="1:12" x14ac:dyDescent="0.25">
      <c r="A13" s="1" t="s">
        <v>8</v>
      </c>
      <c r="B13" s="1" t="s">
        <v>8</v>
      </c>
      <c r="C13" s="1" t="s">
        <v>26</v>
      </c>
      <c r="D13" s="1"/>
      <c r="E13" s="1" t="s">
        <v>13</v>
      </c>
      <c r="F13" s="5" t="s">
        <v>27</v>
      </c>
      <c r="G13" s="4">
        <v>1300</v>
      </c>
      <c r="H13" s="4">
        <v>1900</v>
      </c>
      <c r="I13" s="4">
        <v>1636.78</v>
      </c>
      <c r="J13" s="4">
        <v>1700</v>
      </c>
      <c r="K13" s="4">
        <v>1900</v>
      </c>
      <c r="L13" t="s">
        <v>439</v>
      </c>
    </row>
    <row r="14" spans="1:12" x14ac:dyDescent="0.25">
      <c r="A14" s="1" t="s">
        <v>8</v>
      </c>
      <c r="B14" s="1" t="s">
        <v>8</v>
      </c>
      <c r="C14" s="1" t="s">
        <v>26</v>
      </c>
      <c r="D14" s="1"/>
      <c r="E14" s="1" t="s">
        <v>13</v>
      </c>
      <c r="F14" s="5" t="s">
        <v>28</v>
      </c>
      <c r="G14" s="3">
        <v>0</v>
      </c>
      <c r="H14" s="3">
        <v>0</v>
      </c>
      <c r="I14" s="3">
        <v>0</v>
      </c>
    </row>
    <row r="15" spans="1:12" x14ac:dyDescent="0.25">
      <c r="A15" s="1" t="s">
        <v>8</v>
      </c>
      <c r="B15" s="1" t="s">
        <v>8</v>
      </c>
      <c r="C15" s="1" t="s">
        <v>26</v>
      </c>
      <c r="D15" s="1"/>
      <c r="E15" s="1" t="s">
        <v>13</v>
      </c>
      <c r="F15" s="5" t="s">
        <v>28</v>
      </c>
      <c r="G15" s="3">
        <v>0</v>
      </c>
      <c r="H15" s="3">
        <v>0</v>
      </c>
      <c r="I15" s="3">
        <v>0</v>
      </c>
    </row>
    <row r="16" spans="1:12" x14ac:dyDescent="0.25">
      <c r="A16" s="1" t="s">
        <v>8</v>
      </c>
      <c r="B16" s="1" t="s">
        <v>8</v>
      </c>
      <c r="C16" s="1" t="s">
        <v>29</v>
      </c>
      <c r="D16" s="1"/>
      <c r="E16" s="1" t="s">
        <v>13</v>
      </c>
      <c r="F16" s="5" t="s">
        <v>30</v>
      </c>
      <c r="G16" s="3">
        <v>0</v>
      </c>
      <c r="H16" s="3">
        <v>0</v>
      </c>
      <c r="I16" s="3">
        <v>20</v>
      </c>
    </row>
    <row r="17" spans="1:11" x14ac:dyDescent="0.25">
      <c r="A17" s="1" t="s">
        <v>8</v>
      </c>
      <c r="B17" s="1" t="s">
        <v>8</v>
      </c>
      <c r="C17" s="1" t="s">
        <v>31</v>
      </c>
      <c r="D17" s="1"/>
      <c r="E17" s="1" t="s">
        <v>13</v>
      </c>
      <c r="F17" s="5" t="s">
        <v>32</v>
      </c>
      <c r="G17" s="3">
        <v>340</v>
      </c>
      <c r="H17" s="3">
        <v>340</v>
      </c>
      <c r="I17" s="3">
        <v>23.02</v>
      </c>
      <c r="J17" s="3">
        <v>30</v>
      </c>
      <c r="K17" s="3">
        <v>100</v>
      </c>
    </row>
    <row r="18" spans="1:11" x14ac:dyDescent="0.25">
      <c r="A18" s="1" t="s">
        <v>8</v>
      </c>
      <c r="B18" s="1" t="s">
        <v>8</v>
      </c>
      <c r="C18" s="1" t="s">
        <v>31</v>
      </c>
      <c r="D18" s="1"/>
      <c r="E18" s="1" t="s">
        <v>13</v>
      </c>
      <c r="F18" s="5" t="s">
        <v>33</v>
      </c>
      <c r="G18" s="3">
        <v>0</v>
      </c>
      <c r="H18" s="3">
        <v>0</v>
      </c>
      <c r="I18" s="3">
        <v>0</v>
      </c>
    </row>
    <row r="19" spans="1:11" x14ac:dyDescent="0.25">
      <c r="A19" s="1" t="s">
        <v>8</v>
      </c>
      <c r="B19" s="1" t="s">
        <v>8</v>
      </c>
      <c r="C19" s="1" t="s">
        <v>34</v>
      </c>
      <c r="D19" s="244" t="s">
        <v>414</v>
      </c>
      <c r="E19" s="1" t="s">
        <v>13</v>
      </c>
      <c r="F19" s="5" t="s">
        <v>35</v>
      </c>
      <c r="G19" s="3">
        <v>100</v>
      </c>
      <c r="H19" s="3">
        <v>100</v>
      </c>
      <c r="I19" s="3">
        <v>35</v>
      </c>
      <c r="J19" s="3">
        <v>60</v>
      </c>
      <c r="K19" s="3">
        <v>60</v>
      </c>
    </row>
    <row r="20" spans="1:11" x14ac:dyDescent="0.25">
      <c r="A20" s="1" t="s">
        <v>8</v>
      </c>
      <c r="B20" s="1" t="s">
        <v>8</v>
      </c>
      <c r="C20" s="1" t="s">
        <v>34</v>
      </c>
      <c r="D20" s="244"/>
      <c r="E20" s="1" t="s">
        <v>13</v>
      </c>
      <c r="F20" s="5" t="s">
        <v>36</v>
      </c>
      <c r="G20" s="3">
        <v>0</v>
      </c>
      <c r="H20" s="3">
        <v>0</v>
      </c>
      <c r="I20" s="3">
        <v>17</v>
      </c>
    </row>
    <row r="21" spans="1:11" x14ac:dyDescent="0.25">
      <c r="A21" s="1" t="s">
        <v>8</v>
      </c>
      <c r="B21" s="1" t="s">
        <v>8</v>
      </c>
      <c r="C21" s="1" t="s">
        <v>34</v>
      </c>
      <c r="D21" s="244"/>
      <c r="E21" s="1" t="s">
        <v>13</v>
      </c>
      <c r="F21" s="5" t="s">
        <v>37</v>
      </c>
      <c r="G21" s="3">
        <v>0</v>
      </c>
      <c r="H21" s="3">
        <v>0</v>
      </c>
      <c r="I21" s="3">
        <v>0</v>
      </c>
    </row>
    <row r="22" spans="1:11" x14ac:dyDescent="0.25">
      <c r="A22" s="1" t="s">
        <v>8</v>
      </c>
      <c r="B22" s="1" t="s">
        <v>8</v>
      </c>
      <c r="C22" s="1" t="s">
        <v>38</v>
      </c>
      <c r="D22" s="1"/>
      <c r="E22" s="1" t="s">
        <v>13</v>
      </c>
      <c r="F22" s="5" t="s">
        <v>39</v>
      </c>
      <c r="G22" s="3">
        <v>0</v>
      </c>
      <c r="H22" s="3">
        <v>0</v>
      </c>
      <c r="I22" s="3">
        <v>0</v>
      </c>
    </row>
    <row r="23" spans="1:11" x14ac:dyDescent="0.25">
      <c r="A23" s="1" t="s">
        <v>8</v>
      </c>
      <c r="B23" s="1" t="s">
        <v>8</v>
      </c>
      <c r="C23" s="1" t="s">
        <v>40</v>
      </c>
      <c r="D23" s="244" t="s">
        <v>415</v>
      </c>
      <c r="E23" s="1" t="s">
        <v>13</v>
      </c>
      <c r="F23" s="5" t="s">
        <v>41</v>
      </c>
      <c r="G23" s="3">
        <v>435</v>
      </c>
      <c r="H23" s="3">
        <v>435</v>
      </c>
      <c r="I23" s="3">
        <v>24</v>
      </c>
      <c r="J23" s="3">
        <v>100</v>
      </c>
      <c r="K23" s="3">
        <v>100</v>
      </c>
    </row>
    <row r="24" spans="1:11" x14ac:dyDescent="0.25">
      <c r="A24" s="1" t="s">
        <v>8</v>
      </c>
      <c r="B24" s="1" t="s">
        <v>8</v>
      </c>
      <c r="C24" s="1" t="s">
        <v>40</v>
      </c>
      <c r="D24" s="244"/>
      <c r="E24" s="1" t="s">
        <v>13</v>
      </c>
      <c r="F24" s="5" t="s">
        <v>42</v>
      </c>
      <c r="G24" s="3">
        <v>0</v>
      </c>
      <c r="H24" s="3">
        <v>0</v>
      </c>
      <c r="I24" s="3">
        <v>20</v>
      </c>
    </row>
    <row r="25" spans="1:11" x14ac:dyDescent="0.25">
      <c r="A25" s="1" t="s">
        <v>8</v>
      </c>
      <c r="B25" s="1" t="s">
        <v>8</v>
      </c>
      <c r="C25" s="1" t="s">
        <v>40</v>
      </c>
      <c r="D25" s="244"/>
      <c r="E25" s="1" t="s">
        <v>13</v>
      </c>
      <c r="F25" s="5" t="s">
        <v>43</v>
      </c>
      <c r="G25" s="3">
        <v>0</v>
      </c>
      <c r="H25" s="3">
        <v>0</v>
      </c>
      <c r="I25" s="3">
        <v>49.5</v>
      </c>
    </row>
    <row r="26" spans="1:11" x14ac:dyDescent="0.25">
      <c r="A26" s="1" t="s">
        <v>8</v>
      </c>
      <c r="B26" s="1" t="s">
        <v>8</v>
      </c>
      <c r="C26" s="1" t="s">
        <v>40</v>
      </c>
      <c r="D26" s="244"/>
      <c r="E26" s="1" t="s">
        <v>13</v>
      </c>
      <c r="F26" s="5" t="s">
        <v>44</v>
      </c>
      <c r="G26" s="3">
        <v>0</v>
      </c>
      <c r="H26" s="3">
        <v>0</v>
      </c>
      <c r="I26" s="3">
        <v>0</v>
      </c>
    </row>
    <row r="27" spans="1:11" x14ac:dyDescent="0.25">
      <c r="A27" s="1" t="s">
        <v>8</v>
      </c>
      <c r="B27" s="1" t="s">
        <v>8</v>
      </c>
      <c r="C27" s="1" t="s">
        <v>40</v>
      </c>
      <c r="D27" s="244"/>
      <c r="E27" s="1" t="s">
        <v>13</v>
      </c>
      <c r="F27" s="5" t="s">
        <v>45</v>
      </c>
      <c r="G27" s="3">
        <v>0</v>
      </c>
      <c r="H27" s="3">
        <v>0</v>
      </c>
      <c r="I27" s="3">
        <v>0</v>
      </c>
    </row>
    <row r="28" spans="1:11" x14ac:dyDescent="0.25">
      <c r="A28" s="1" t="s">
        <v>8</v>
      </c>
      <c r="B28" s="1" t="s">
        <v>8</v>
      </c>
      <c r="C28" s="1" t="s">
        <v>46</v>
      </c>
      <c r="D28" s="244"/>
      <c r="E28" s="1" t="s">
        <v>13</v>
      </c>
      <c r="F28" s="5" t="s">
        <v>47</v>
      </c>
      <c r="G28" s="3">
        <v>0</v>
      </c>
      <c r="H28" s="3">
        <v>0</v>
      </c>
      <c r="I28" s="3">
        <v>0</v>
      </c>
    </row>
    <row r="29" spans="1:11" x14ac:dyDescent="0.25">
      <c r="A29" s="1" t="s">
        <v>8</v>
      </c>
      <c r="B29" s="1" t="s">
        <v>8</v>
      </c>
      <c r="C29" s="1" t="s">
        <v>48</v>
      </c>
      <c r="D29" s="244" t="s">
        <v>48</v>
      </c>
      <c r="E29" s="1" t="s">
        <v>13</v>
      </c>
      <c r="F29" s="5" t="s">
        <v>49</v>
      </c>
      <c r="G29" s="3">
        <v>20</v>
      </c>
      <c r="H29" s="3">
        <v>20</v>
      </c>
      <c r="I29" s="3">
        <v>24.98</v>
      </c>
      <c r="J29" s="246">
        <v>30</v>
      </c>
      <c r="K29" s="246">
        <v>30</v>
      </c>
    </row>
    <row r="30" spans="1:11" x14ac:dyDescent="0.25">
      <c r="A30" s="1" t="s">
        <v>8</v>
      </c>
      <c r="B30" s="1" t="s">
        <v>8</v>
      </c>
      <c r="C30" s="1" t="s">
        <v>48</v>
      </c>
      <c r="D30" s="244"/>
      <c r="E30" s="1" t="s">
        <v>13</v>
      </c>
      <c r="F30" s="5" t="s">
        <v>50</v>
      </c>
      <c r="G30" s="3">
        <v>0</v>
      </c>
      <c r="H30" s="3">
        <v>0</v>
      </c>
      <c r="I30" s="3">
        <v>0</v>
      </c>
      <c r="J30" s="246"/>
      <c r="K30" s="246"/>
    </row>
    <row r="31" spans="1:11" x14ac:dyDescent="0.25">
      <c r="A31" s="1" t="s">
        <v>8</v>
      </c>
      <c r="B31" s="1" t="s">
        <v>8</v>
      </c>
      <c r="C31" s="1" t="s">
        <v>48</v>
      </c>
      <c r="D31" s="244"/>
      <c r="E31" s="1" t="s">
        <v>13</v>
      </c>
      <c r="F31" s="5" t="s">
        <v>51</v>
      </c>
      <c r="G31" s="3">
        <v>0</v>
      </c>
      <c r="H31" s="3">
        <v>0</v>
      </c>
      <c r="I31" s="3">
        <v>0</v>
      </c>
      <c r="J31" s="246"/>
      <c r="K31" s="246"/>
    </row>
    <row r="32" spans="1:11" x14ac:dyDescent="0.25">
      <c r="A32" s="1" t="s">
        <v>8</v>
      </c>
      <c r="B32" s="1" t="s">
        <v>8</v>
      </c>
      <c r="C32" s="1" t="s">
        <v>48</v>
      </c>
      <c r="D32" s="244"/>
      <c r="E32" s="1" t="s">
        <v>13</v>
      </c>
      <c r="F32" s="5" t="s">
        <v>49</v>
      </c>
      <c r="G32" s="3">
        <v>0</v>
      </c>
      <c r="H32" s="3">
        <v>0</v>
      </c>
      <c r="I32" s="3">
        <v>0</v>
      </c>
      <c r="J32" s="246"/>
      <c r="K32" s="246"/>
    </row>
    <row r="33" spans="1:11" x14ac:dyDescent="0.25">
      <c r="A33" s="1" t="s">
        <v>8</v>
      </c>
      <c r="B33" s="1" t="s">
        <v>8</v>
      </c>
      <c r="C33" s="1" t="s">
        <v>48</v>
      </c>
      <c r="D33" s="244"/>
      <c r="E33" s="1" t="s">
        <v>13</v>
      </c>
      <c r="F33" s="5" t="s">
        <v>52</v>
      </c>
      <c r="G33" s="3">
        <v>0</v>
      </c>
      <c r="H33" s="3">
        <v>0</v>
      </c>
      <c r="I33" s="3">
        <v>0</v>
      </c>
      <c r="J33" s="246"/>
      <c r="K33" s="246"/>
    </row>
    <row r="34" spans="1:11" x14ac:dyDescent="0.25">
      <c r="A34" s="1" t="s">
        <v>8</v>
      </c>
      <c r="B34" s="1" t="s">
        <v>8</v>
      </c>
      <c r="C34" s="1" t="s">
        <v>53</v>
      </c>
      <c r="D34" s="1"/>
      <c r="E34" s="1" t="s">
        <v>13</v>
      </c>
      <c r="F34" s="5" t="s">
        <v>54</v>
      </c>
      <c r="G34" s="3">
        <v>0</v>
      </c>
      <c r="H34" s="3">
        <v>0</v>
      </c>
      <c r="I34" s="3">
        <v>0</v>
      </c>
    </row>
    <row r="35" spans="1:11" x14ac:dyDescent="0.25">
      <c r="A35" s="1" t="s">
        <v>8</v>
      </c>
      <c r="B35" s="1" t="s">
        <v>8</v>
      </c>
      <c r="C35" s="1" t="s">
        <v>55</v>
      </c>
      <c r="D35" s="1"/>
      <c r="E35" s="1" t="s">
        <v>13</v>
      </c>
      <c r="F35" s="5" t="s">
        <v>56</v>
      </c>
      <c r="G35" s="3">
        <v>300</v>
      </c>
      <c r="H35" s="3">
        <v>300</v>
      </c>
      <c r="I35" s="3">
        <v>205.07</v>
      </c>
    </row>
    <row r="36" spans="1:11" x14ac:dyDescent="0.25">
      <c r="A36" s="1" t="s">
        <v>8</v>
      </c>
      <c r="B36" s="1" t="s">
        <v>8</v>
      </c>
      <c r="C36" s="1" t="s">
        <v>57</v>
      </c>
      <c r="D36" s="1"/>
      <c r="E36" s="1" t="s">
        <v>13</v>
      </c>
      <c r="F36" s="5" t="s">
        <v>58</v>
      </c>
      <c r="G36" s="3">
        <v>0</v>
      </c>
      <c r="H36" s="3">
        <v>0</v>
      </c>
      <c r="I36" s="3">
        <v>0</v>
      </c>
    </row>
    <row r="37" spans="1:11" x14ac:dyDescent="0.25">
      <c r="A37" s="1" t="s">
        <v>8</v>
      </c>
      <c r="B37" s="1" t="s">
        <v>8</v>
      </c>
      <c r="C37" s="1" t="s">
        <v>59</v>
      </c>
      <c r="D37" s="1"/>
      <c r="E37" s="1" t="s">
        <v>13</v>
      </c>
      <c r="F37" s="5" t="s">
        <v>61</v>
      </c>
      <c r="G37" s="3">
        <v>0</v>
      </c>
      <c r="H37" s="3">
        <v>0</v>
      </c>
      <c r="I37" s="3">
        <v>0</v>
      </c>
    </row>
    <row r="38" spans="1:11" x14ac:dyDescent="0.25">
      <c r="A38" s="1" t="s">
        <v>8</v>
      </c>
      <c r="B38" s="1" t="s">
        <v>8</v>
      </c>
      <c r="C38" s="1" t="s">
        <v>59</v>
      </c>
      <c r="D38" s="1"/>
      <c r="E38" s="1" t="s">
        <v>13</v>
      </c>
      <c r="F38" s="5" t="s">
        <v>61</v>
      </c>
      <c r="G38" s="3">
        <v>0</v>
      </c>
      <c r="H38" s="3">
        <v>0</v>
      </c>
      <c r="I38" s="3">
        <v>0</v>
      </c>
    </row>
    <row r="39" spans="1:11" x14ac:dyDescent="0.25">
      <c r="A39" s="1" t="s">
        <v>8</v>
      </c>
      <c r="B39" s="1" t="s">
        <v>8</v>
      </c>
      <c r="C39" s="1" t="s">
        <v>62</v>
      </c>
      <c r="D39" s="1"/>
      <c r="E39" s="1" t="s">
        <v>64</v>
      </c>
      <c r="F39" s="5" t="s">
        <v>65</v>
      </c>
      <c r="G39" s="3">
        <v>0</v>
      </c>
      <c r="H39" s="3">
        <v>0</v>
      </c>
      <c r="I39" s="3">
        <v>0</v>
      </c>
    </row>
    <row r="40" spans="1:11" x14ac:dyDescent="0.25">
      <c r="A40" s="1" t="s">
        <v>8</v>
      </c>
      <c r="B40" s="1" t="s">
        <v>8</v>
      </c>
      <c r="C40" s="1" t="s">
        <v>62</v>
      </c>
      <c r="D40" s="1"/>
      <c r="E40" s="1" t="s">
        <v>66</v>
      </c>
      <c r="F40" s="5" t="s">
        <v>65</v>
      </c>
      <c r="G40" s="3">
        <v>0</v>
      </c>
      <c r="H40" s="3">
        <v>0</v>
      </c>
      <c r="I40" s="3">
        <v>0</v>
      </c>
    </row>
    <row r="41" spans="1:11" x14ac:dyDescent="0.25">
      <c r="A41" s="1" t="s">
        <v>8</v>
      </c>
      <c r="B41" s="1" t="s">
        <v>8</v>
      </c>
      <c r="C41" s="1" t="s">
        <v>67</v>
      </c>
      <c r="D41" s="1"/>
      <c r="E41" s="1" t="s">
        <v>68</v>
      </c>
      <c r="F41" s="5" t="s">
        <v>69</v>
      </c>
      <c r="G41" s="3">
        <v>90</v>
      </c>
      <c r="H41" s="3">
        <v>730</v>
      </c>
      <c r="I41" s="3">
        <v>0</v>
      </c>
      <c r="J41" s="3">
        <v>950</v>
      </c>
      <c r="K41" s="3">
        <v>1000</v>
      </c>
    </row>
    <row r="42" spans="1:11" x14ac:dyDescent="0.25">
      <c r="A42" s="1" t="s">
        <v>8</v>
      </c>
      <c r="B42" s="1" t="s">
        <v>8</v>
      </c>
      <c r="C42" s="1" t="s">
        <v>67</v>
      </c>
      <c r="D42" s="1"/>
      <c r="E42" s="1" t="s">
        <v>68</v>
      </c>
      <c r="F42" s="5" t="s">
        <v>70</v>
      </c>
      <c r="G42" s="3">
        <v>0</v>
      </c>
      <c r="H42" s="3">
        <v>0</v>
      </c>
      <c r="I42" s="3">
        <v>0</v>
      </c>
    </row>
    <row r="43" spans="1:11" x14ac:dyDescent="0.25">
      <c r="A43" s="1" t="s">
        <v>8</v>
      </c>
      <c r="B43" s="1" t="s">
        <v>8</v>
      </c>
      <c r="C43" s="1" t="s">
        <v>67</v>
      </c>
      <c r="D43" s="1"/>
      <c r="E43" s="1" t="s">
        <v>68</v>
      </c>
      <c r="F43" s="5" t="s">
        <v>71</v>
      </c>
      <c r="G43" s="3">
        <v>0</v>
      </c>
      <c r="H43" s="3">
        <v>0</v>
      </c>
      <c r="I43" s="3">
        <v>0</v>
      </c>
    </row>
    <row r="44" spans="1:11" x14ac:dyDescent="0.25">
      <c r="A44" s="1" t="s">
        <v>8</v>
      </c>
      <c r="B44" s="1" t="s">
        <v>8</v>
      </c>
      <c r="C44" s="1" t="s">
        <v>67</v>
      </c>
      <c r="D44" s="1"/>
      <c r="E44" s="1" t="s">
        <v>68</v>
      </c>
      <c r="F44" s="5" t="s">
        <v>72</v>
      </c>
      <c r="G44" s="3">
        <v>0</v>
      </c>
      <c r="H44" s="3">
        <v>0</v>
      </c>
      <c r="I44" s="3">
        <v>0</v>
      </c>
    </row>
    <row r="45" spans="1:11" x14ac:dyDescent="0.25">
      <c r="A45" s="1" t="s">
        <v>8</v>
      </c>
      <c r="B45" s="1" t="s">
        <v>8</v>
      </c>
      <c r="C45" s="1" t="s">
        <v>67</v>
      </c>
      <c r="D45" s="1"/>
      <c r="E45" s="1" t="s">
        <v>68</v>
      </c>
      <c r="F45" s="5" t="s">
        <v>73</v>
      </c>
      <c r="G45" s="3">
        <v>0</v>
      </c>
      <c r="H45" s="3">
        <v>0</v>
      </c>
      <c r="I45" s="3">
        <v>7.65</v>
      </c>
    </row>
    <row r="46" spans="1:11" x14ac:dyDescent="0.25">
      <c r="A46" s="1" t="s">
        <v>8</v>
      </c>
      <c r="B46" s="1" t="s">
        <v>8</v>
      </c>
      <c r="C46" s="1" t="s">
        <v>67</v>
      </c>
      <c r="D46" s="1"/>
      <c r="E46" s="1" t="s">
        <v>68</v>
      </c>
      <c r="F46" s="5" t="s">
        <v>74</v>
      </c>
      <c r="G46" s="3">
        <v>0</v>
      </c>
      <c r="H46" s="3">
        <v>0</v>
      </c>
      <c r="I46" s="3">
        <v>16.57</v>
      </c>
    </row>
    <row r="47" spans="1:11" x14ac:dyDescent="0.25">
      <c r="A47" s="1" t="s">
        <v>8</v>
      </c>
      <c r="B47" s="1" t="s">
        <v>8</v>
      </c>
      <c r="C47" s="1" t="s">
        <v>67</v>
      </c>
      <c r="D47" s="1"/>
      <c r="E47" s="1" t="s">
        <v>68</v>
      </c>
      <c r="F47" s="5" t="s">
        <v>75</v>
      </c>
      <c r="G47" s="3">
        <v>0</v>
      </c>
      <c r="H47" s="3">
        <v>0</v>
      </c>
      <c r="I47" s="3">
        <v>58.41</v>
      </c>
    </row>
    <row r="48" spans="1:11" x14ac:dyDescent="0.25">
      <c r="A48" s="1" t="s">
        <v>8</v>
      </c>
      <c r="B48" s="1" t="s">
        <v>8</v>
      </c>
      <c r="C48" s="1" t="s">
        <v>67</v>
      </c>
      <c r="D48" s="1"/>
      <c r="E48" s="1" t="s">
        <v>68</v>
      </c>
      <c r="F48" s="5" t="s">
        <v>76</v>
      </c>
      <c r="G48" s="3">
        <v>0</v>
      </c>
      <c r="H48" s="3">
        <v>0</v>
      </c>
      <c r="I48" s="3">
        <v>0</v>
      </c>
    </row>
    <row r="49" spans="1:11" x14ac:dyDescent="0.25">
      <c r="A49" s="1" t="s">
        <v>8</v>
      </c>
      <c r="B49" s="1" t="s">
        <v>8</v>
      </c>
      <c r="C49" s="1" t="s">
        <v>67</v>
      </c>
      <c r="D49" s="1"/>
      <c r="E49" s="1" t="s">
        <v>68</v>
      </c>
      <c r="F49" s="5" t="s">
        <v>77</v>
      </c>
      <c r="G49" s="3">
        <v>0</v>
      </c>
      <c r="H49" s="3">
        <v>0</v>
      </c>
      <c r="I49" s="3">
        <v>640</v>
      </c>
    </row>
    <row r="50" spans="1:11" x14ac:dyDescent="0.25">
      <c r="A50" s="1" t="s">
        <v>8</v>
      </c>
      <c r="B50" s="1" t="s">
        <v>8</v>
      </c>
      <c r="C50" s="1" t="s">
        <v>67</v>
      </c>
      <c r="D50" s="1"/>
      <c r="E50" s="1" t="s">
        <v>68</v>
      </c>
      <c r="F50" s="5" t="s">
        <v>78</v>
      </c>
      <c r="G50" s="3">
        <v>0</v>
      </c>
      <c r="H50" s="3">
        <v>0</v>
      </c>
      <c r="I50" s="3">
        <v>0</v>
      </c>
    </row>
    <row r="51" spans="1:11" x14ac:dyDescent="0.25">
      <c r="A51" s="1" t="s">
        <v>8</v>
      </c>
      <c r="B51" s="1" t="s">
        <v>8</v>
      </c>
      <c r="C51" s="1" t="s">
        <v>67</v>
      </c>
      <c r="D51" s="1"/>
      <c r="E51" s="1" t="s">
        <v>68</v>
      </c>
      <c r="F51" s="5" t="s">
        <v>79</v>
      </c>
      <c r="G51" s="3">
        <v>0</v>
      </c>
      <c r="H51" s="3">
        <v>0</v>
      </c>
      <c r="I51" s="3">
        <v>0</v>
      </c>
    </row>
    <row r="52" spans="1:11" x14ac:dyDescent="0.25">
      <c r="A52" s="1" t="s">
        <v>8</v>
      </c>
      <c r="B52" s="1" t="s">
        <v>8</v>
      </c>
      <c r="C52" s="1" t="s">
        <v>67</v>
      </c>
      <c r="D52" s="1"/>
      <c r="E52" s="1" t="s">
        <v>68</v>
      </c>
      <c r="F52" s="5" t="s">
        <v>80</v>
      </c>
      <c r="G52" s="3">
        <v>0</v>
      </c>
      <c r="H52" s="3">
        <v>0</v>
      </c>
      <c r="I52" s="3">
        <v>0</v>
      </c>
    </row>
    <row r="53" spans="1:11" x14ac:dyDescent="0.25">
      <c r="A53" s="1" t="s">
        <v>8</v>
      </c>
      <c r="B53" s="1" t="s">
        <v>8</v>
      </c>
      <c r="C53" s="1" t="s">
        <v>67</v>
      </c>
      <c r="D53" s="1"/>
      <c r="E53" s="1" t="s">
        <v>81</v>
      </c>
      <c r="F53" s="5" t="s">
        <v>82</v>
      </c>
      <c r="G53" s="3">
        <v>0</v>
      </c>
      <c r="H53" s="3">
        <v>0</v>
      </c>
      <c r="I53" s="3">
        <v>0</v>
      </c>
    </row>
    <row r="54" spans="1:11" x14ac:dyDescent="0.25">
      <c r="A54" s="1" t="s">
        <v>8</v>
      </c>
      <c r="B54" s="1" t="s">
        <v>8</v>
      </c>
      <c r="C54" s="1" t="s">
        <v>67</v>
      </c>
      <c r="D54" s="1"/>
      <c r="E54" s="1" t="s">
        <v>83</v>
      </c>
      <c r="F54" s="5" t="s">
        <v>84</v>
      </c>
      <c r="G54" s="3">
        <v>0</v>
      </c>
      <c r="H54" s="3">
        <v>0</v>
      </c>
      <c r="I54" s="3">
        <v>0</v>
      </c>
    </row>
    <row r="55" spans="1:11" x14ac:dyDescent="0.25">
      <c r="A55" s="1" t="s">
        <v>8</v>
      </c>
      <c r="B55" s="1" t="s">
        <v>8</v>
      </c>
      <c r="C55" s="1" t="s">
        <v>85</v>
      </c>
      <c r="D55" s="1"/>
      <c r="E55" s="1" t="s">
        <v>68</v>
      </c>
      <c r="F55" s="5" t="s">
        <v>86</v>
      </c>
      <c r="G55" s="3">
        <v>0</v>
      </c>
      <c r="H55" s="3">
        <v>0</v>
      </c>
      <c r="I55" s="3">
        <v>0</v>
      </c>
    </row>
    <row r="56" spans="1:11" x14ac:dyDescent="0.25">
      <c r="A56" s="1" t="s">
        <v>8</v>
      </c>
      <c r="B56" s="1" t="s">
        <v>8</v>
      </c>
      <c r="C56" s="1" t="s">
        <v>87</v>
      </c>
      <c r="D56" s="1"/>
      <c r="E56" s="1" t="s">
        <v>68</v>
      </c>
      <c r="F56" s="5" t="s">
        <v>88</v>
      </c>
      <c r="G56" s="3">
        <v>0</v>
      </c>
      <c r="H56" s="3">
        <v>0</v>
      </c>
      <c r="I56" s="3">
        <v>200</v>
      </c>
    </row>
    <row r="57" spans="1:11" x14ac:dyDescent="0.25">
      <c r="A57" s="1" t="s">
        <v>89</v>
      </c>
      <c r="B57" s="1" t="s">
        <v>8</v>
      </c>
      <c r="C57" s="1" t="s">
        <v>8</v>
      </c>
      <c r="D57" s="1"/>
      <c r="E57" s="1" t="s">
        <v>8</v>
      </c>
      <c r="F57" s="5" t="s">
        <v>11</v>
      </c>
      <c r="G57" s="14">
        <v>30370</v>
      </c>
      <c r="H57" s="14">
        <v>31710</v>
      </c>
      <c r="I57" s="14">
        <v>25041.040000000001</v>
      </c>
      <c r="J57" s="16">
        <f>SUM(J5:J56)</f>
        <v>32570</v>
      </c>
      <c r="K57" s="16">
        <f>SUM(K5:K56)</f>
        <v>36050</v>
      </c>
    </row>
    <row r="58" spans="1:11" x14ac:dyDescent="0.25">
      <c r="A58" s="1" t="s">
        <v>90</v>
      </c>
      <c r="B58" s="1" t="s">
        <v>8</v>
      </c>
      <c r="C58" s="1" t="s">
        <v>8</v>
      </c>
      <c r="D58" s="1"/>
      <c r="E58" s="1" t="s">
        <v>8</v>
      </c>
      <c r="F58" s="5" t="s">
        <v>91</v>
      </c>
    </row>
    <row r="59" spans="1:11" x14ac:dyDescent="0.25">
      <c r="A59" s="1" t="s">
        <v>8</v>
      </c>
      <c r="B59" s="1" t="s">
        <v>8</v>
      </c>
      <c r="C59" s="1" t="s">
        <v>92</v>
      </c>
      <c r="D59" s="1"/>
      <c r="E59" s="1" t="s">
        <v>93</v>
      </c>
      <c r="F59" s="5" t="s">
        <v>47</v>
      </c>
      <c r="G59" s="3">
        <v>0</v>
      </c>
      <c r="H59" s="3">
        <v>0</v>
      </c>
      <c r="I59" s="3">
        <v>0</v>
      </c>
    </row>
    <row r="60" spans="1:11" x14ac:dyDescent="0.25">
      <c r="A60" s="1" t="s">
        <v>8</v>
      </c>
      <c r="B60" s="1" t="s">
        <v>8</v>
      </c>
      <c r="C60" s="1" t="s">
        <v>94</v>
      </c>
      <c r="D60" s="1"/>
      <c r="E60" s="1" t="s">
        <v>13</v>
      </c>
      <c r="F60" s="5" t="s">
        <v>95</v>
      </c>
      <c r="G60" s="3">
        <v>0</v>
      </c>
      <c r="H60" s="3">
        <v>191</v>
      </c>
      <c r="I60" s="3">
        <v>191</v>
      </c>
    </row>
    <row r="61" spans="1:11" x14ac:dyDescent="0.25">
      <c r="A61" s="1" t="s">
        <v>8</v>
      </c>
      <c r="B61" s="1" t="s">
        <v>8</v>
      </c>
      <c r="C61" s="1" t="s">
        <v>96</v>
      </c>
      <c r="D61" s="1"/>
      <c r="E61" s="1" t="s">
        <v>68</v>
      </c>
      <c r="F61" s="5" t="s">
        <v>97</v>
      </c>
      <c r="G61" s="3">
        <v>0</v>
      </c>
      <c r="H61" s="3">
        <v>0</v>
      </c>
      <c r="I61" s="3">
        <v>0</v>
      </c>
    </row>
    <row r="62" spans="1:11" x14ac:dyDescent="0.25">
      <c r="A62" s="1" t="s">
        <v>8</v>
      </c>
      <c r="B62" s="1" t="s">
        <v>8</v>
      </c>
      <c r="C62" s="1" t="s">
        <v>96</v>
      </c>
      <c r="D62" s="1"/>
      <c r="E62" s="1" t="s">
        <v>68</v>
      </c>
      <c r="F62" s="5" t="s">
        <v>98</v>
      </c>
      <c r="G62" s="3">
        <v>0</v>
      </c>
      <c r="H62" s="3">
        <v>0</v>
      </c>
      <c r="I62" s="3">
        <v>0</v>
      </c>
    </row>
    <row r="63" spans="1:11" x14ac:dyDescent="0.25">
      <c r="A63" s="1" t="s">
        <v>8</v>
      </c>
      <c r="B63" s="1" t="s">
        <v>8</v>
      </c>
      <c r="C63" s="1" t="s">
        <v>96</v>
      </c>
      <c r="D63" s="1"/>
      <c r="E63" s="1" t="s">
        <v>68</v>
      </c>
      <c r="F63" s="5" t="s">
        <v>99</v>
      </c>
      <c r="G63" s="3">
        <v>0</v>
      </c>
      <c r="H63" s="3">
        <v>0</v>
      </c>
      <c r="I63" s="3">
        <v>0</v>
      </c>
    </row>
    <row r="64" spans="1:11" x14ac:dyDescent="0.25">
      <c r="A64" s="1" t="s">
        <v>8</v>
      </c>
      <c r="B64" s="1" t="s">
        <v>8</v>
      </c>
      <c r="C64" s="1" t="s">
        <v>96</v>
      </c>
      <c r="D64" s="1"/>
      <c r="E64" s="1" t="s">
        <v>100</v>
      </c>
      <c r="F64" s="5" t="s">
        <v>101</v>
      </c>
      <c r="G64" s="3">
        <v>0</v>
      </c>
      <c r="H64" s="3">
        <v>0</v>
      </c>
      <c r="I64" s="3">
        <v>0</v>
      </c>
    </row>
    <row r="65" spans="1:11" x14ac:dyDescent="0.25">
      <c r="A65" s="1" t="s">
        <v>8</v>
      </c>
      <c r="B65" s="1" t="s">
        <v>8</v>
      </c>
      <c r="C65" s="1" t="s">
        <v>96</v>
      </c>
      <c r="D65" s="1"/>
      <c r="E65" s="1" t="s">
        <v>102</v>
      </c>
      <c r="F65" s="5" t="s">
        <v>103</v>
      </c>
      <c r="G65" s="3">
        <v>0</v>
      </c>
      <c r="H65" s="3">
        <v>0</v>
      </c>
      <c r="I65" s="3">
        <v>0</v>
      </c>
    </row>
    <row r="66" spans="1:11" x14ac:dyDescent="0.25">
      <c r="A66" s="1" t="s">
        <v>8</v>
      </c>
      <c r="B66" s="1" t="s">
        <v>8</v>
      </c>
      <c r="C66" s="1" t="s">
        <v>104</v>
      </c>
      <c r="D66" s="1"/>
      <c r="E66" s="1" t="s">
        <v>68</v>
      </c>
      <c r="F66" s="5" t="s">
        <v>105</v>
      </c>
      <c r="G66" s="3">
        <v>0</v>
      </c>
      <c r="H66" s="3">
        <v>0</v>
      </c>
      <c r="I66" s="3">
        <v>0</v>
      </c>
    </row>
    <row r="67" spans="1:11" x14ac:dyDescent="0.25">
      <c r="A67" s="1" t="s">
        <v>8</v>
      </c>
      <c r="B67" s="1" t="s">
        <v>8</v>
      </c>
      <c r="C67" s="1" t="s">
        <v>106</v>
      </c>
      <c r="D67" s="1"/>
      <c r="E67" s="1" t="s">
        <v>107</v>
      </c>
      <c r="F67" s="5" t="s">
        <v>108</v>
      </c>
      <c r="G67" s="3">
        <v>0</v>
      </c>
      <c r="H67" s="3">
        <v>0</v>
      </c>
      <c r="I67" s="3">
        <v>0</v>
      </c>
    </row>
    <row r="68" spans="1:11" x14ac:dyDescent="0.25">
      <c r="A68" s="1" t="s">
        <v>109</v>
      </c>
      <c r="B68" s="1" t="s">
        <v>8</v>
      </c>
      <c r="C68" s="1" t="s">
        <v>8</v>
      </c>
      <c r="D68" s="1"/>
      <c r="E68" s="1" t="s">
        <v>8</v>
      </c>
      <c r="F68" s="5" t="s">
        <v>91</v>
      </c>
      <c r="G68" s="3">
        <v>0</v>
      </c>
      <c r="H68" s="3">
        <v>191</v>
      </c>
      <c r="I68" s="3">
        <v>191</v>
      </c>
    </row>
    <row r="69" spans="1:11" x14ac:dyDescent="0.25">
      <c r="A69" s="1" t="s">
        <v>110</v>
      </c>
      <c r="B69" s="1" t="s">
        <v>8</v>
      </c>
      <c r="C69" s="1" t="s">
        <v>8</v>
      </c>
      <c r="D69" s="1"/>
      <c r="E69" s="1" t="s">
        <v>8</v>
      </c>
      <c r="F69" s="5" t="s">
        <v>111</v>
      </c>
    </row>
    <row r="70" spans="1:11" x14ac:dyDescent="0.25">
      <c r="A70" s="1" t="s">
        <v>8</v>
      </c>
      <c r="B70" s="1" t="s">
        <v>8</v>
      </c>
      <c r="C70" s="1" t="s">
        <v>112</v>
      </c>
      <c r="D70" s="1"/>
      <c r="E70" s="1" t="s">
        <v>113</v>
      </c>
      <c r="F70" s="5" t="s">
        <v>114</v>
      </c>
      <c r="G70" s="3">
        <v>0</v>
      </c>
      <c r="H70" s="3">
        <v>0</v>
      </c>
      <c r="I70" s="3">
        <v>0</v>
      </c>
    </row>
    <row r="71" spans="1:11" x14ac:dyDescent="0.25">
      <c r="A71" s="1" t="s">
        <v>8</v>
      </c>
      <c r="B71" s="1" t="s">
        <v>8</v>
      </c>
      <c r="C71" s="1" t="s">
        <v>112</v>
      </c>
      <c r="D71" s="1"/>
      <c r="E71" s="1" t="s">
        <v>115</v>
      </c>
      <c r="F71" s="5" t="s">
        <v>116</v>
      </c>
      <c r="G71" s="3">
        <v>0</v>
      </c>
      <c r="H71" s="3">
        <v>0</v>
      </c>
      <c r="I71" s="3">
        <v>0</v>
      </c>
    </row>
    <row r="72" spans="1:11" x14ac:dyDescent="0.25">
      <c r="A72" s="1" t="s">
        <v>8</v>
      </c>
      <c r="B72" s="1" t="s">
        <v>8</v>
      </c>
      <c r="C72" s="1" t="s">
        <v>112</v>
      </c>
      <c r="D72" s="1"/>
      <c r="E72" s="1" t="s">
        <v>117</v>
      </c>
      <c r="F72" s="5" t="s">
        <v>118</v>
      </c>
      <c r="G72" s="4">
        <v>23000</v>
      </c>
      <c r="H72" s="4">
        <v>23000</v>
      </c>
      <c r="I72" s="4">
        <v>2000</v>
      </c>
      <c r="J72" s="4">
        <v>21000</v>
      </c>
      <c r="K72" s="4">
        <v>21000</v>
      </c>
    </row>
    <row r="73" spans="1:11" x14ac:dyDescent="0.25">
      <c r="A73" s="1" t="s">
        <v>8</v>
      </c>
      <c r="B73" s="1" t="s">
        <v>8</v>
      </c>
      <c r="C73" s="1" t="s">
        <v>119</v>
      </c>
      <c r="D73" s="1"/>
      <c r="E73" s="1" t="s">
        <v>117</v>
      </c>
      <c r="F73" s="5" t="s">
        <v>84</v>
      </c>
      <c r="G73" s="3">
        <v>0</v>
      </c>
      <c r="H73" s="3">
        <v>0</v>
      </c>
      <c r="I73" s="3">
        <v>0</v>
      </c>
    </row>
    <row r="74" spans="1:11" x14ac:dyDescent="0.25">
      <c r="A74" s="1" t="s">
        <v>8</v>
      </c>
      <c r="B74" s="1" t="s">
        <v>8</v>
      </c>
      <c r="C74" s="1" t="s">
        <v>119</v>
      </c>
      <c r="D74" s="1"/>
      <c r="E74" s="1" t="s">
        <v>117</v>
      </c>
      <c r="F74" s="5" t="s">
        <v>120</v>
      </c>
      <c r="G74" s="3">
        <v>0</v>
      </c>
      <c r="H74" s="3">
        <v>0</v>
      </c>
      <c r="I74" s="3">
        <v>0</v>
      </c>
    </row>
    <row r="75" spans="1:11" x14ac:dyDescent="0.25">
      <c r="A75" s="1" t="s">
        <v>8</v>
      </c>
      <c r="B75" s="1" t="s">
        <v>8</v>
      </c>
      <c r="C75" s="1" t="s">
        <v>119</v>
      </c>
      <c r="D75" s="1"/>
      <c r="E75" s="1" t="s">
        <v>117</v>
      </c>
      <c r="F75" s="5" t="s">
        <v>121</v>
      </c>
      <c r="G75" s="3">
        <v>0</v>
      </c>
      <c r="H75" s="3">
        <v>0</v>
      </c>
      <c r="I75" s="3">
        <v>0</v>
      </c>
    </row>
    <row r="76" spans="1:11" x14ac:dyDescent="0.25">
      <c r="A76" s="1" t="s">
        <v>122</v>
      </c>
      <c r="B76" s="1" t="s">
        <v>8</v>
      </c>
      <c r="C76" s="1" t="s">
        <v>8</v>
      </c>
      <c r="D76" s="1"/>
      <c r="E76" s="1" t="s">
        <v>8</v>
      </c>
      <c r="F76" s="5" t="s">
        <v>111</v>
      </c>
      <c r="G76" s="4">
        <v>23000</v>
      </c>
      <c r="H76" s="4">
        <v>23000</v>
      </c>
      <c r="I76" s="4">
        <v>2000</v>
      </c>
      <c r="J76">
        <f>SUM(J70:J75)</f>
        <v>21000</v>
      </c>
      <c r="K76">
        <f>SUM(K70:K75)</f>
        <v>21000</v>
      </c>
    </row>
    <row r="77" spans="1:11" x14ac:dyDescent="0.25">
      <c r="A77" s="1" t="s">
        <v>123</v>
      </c>
      <c r="B77" s="1" t="s">
        <v>8</v>
      </c>
      <c r="C77" s="1" t="s">
        <v>8</v>
      </c>
      <c r="D77" s="1"/>
      <c r="E77" s="1" t="s">
        <v>8</v>
      </c>
      <c r="F77" s="5" t="s">
        <v>124</v>
      </c>
    </row>
    <row r="78" spans="1:11" x14ac:dyDescent="0.25">
      <c r="A78" s="1" t="s">
        <v>8</v>
      </c>
      <c r="B78" s="1" t="s">
        <v>8</v>
      </c>
      <c r="C78" s="1" t="s">
        <v>59</v>
      </c>
      <c r="D78" s="1"/>
      <c r="E78" s="1" t="s">
        <v>8</v>
      </c>
      <c r="F78" s="5" t="s">
        <v>125</v>
      </c>
      <c r="G78" s="3">
        <v>0</v>
      </c>
      <c r="H78" s="3">
        <v>0</v>
      </c>
      <c r="I78" s="3">
        <v>7.34</v>
      </c>
    </row>
    <row r="79" spans="1:11" x14ac:dyDescent="0.25">
      <c r="A79" s="1" t="s">
        <v>126</v>
      </c>
      <c r="B79" s="1" t="s">
        <v>8</v>
      </c>
      <c r="C79" s="1" t="s">
        <v>8</v>
      </c>
      <c r="D79" s="1"/>
      <c r="E79" s="1" t="s">
        <v>8</v>
      </c>
      <c r="F79" s="5" t="s">
        <v>124</v>
      </c>
      <c r="G79" s="3">
        <v>0</v>
      </c>
      <c r="H79" s="3">
        <v>0</v>
      </c>
      <c r="I79" s="3">
        <v>7.34</v>
      </c>
    </row>
    <row r="80" spans="1:11" x14ac:dyDescent="0.25">
      <c r="A80" s="1" t="s">
        <v>127</v>
      </c>
      <c r="B80" s="1" t="s">
        <v>8</v>
      </c>
      <c r="C80" s="1" t="s">
        <v>8</v>
      </c>
      <c r="D80" s="1"/>
      <c r="E80" s="1" t="s">
        <v>8</v>
      </c>
      <c r="F80" s="5" t="s">
        <v>8</v>
      </c>
      <c r="G80" s="4">
        <v>53370</v>
      </c>
      <c r="H80" s="4">
        <v>54901</v>
      </c>
      <c r="I80" s="4">
        <v>27239.38</v>
      </c>
    </row>
    <row r="81" spans="1:12" x14ac:dyDescent="0.25">
      <c r="A81" s="1" t="s">
        <v>8</v>
      </c>
    </row>
    <row r="82" spans="1:12" x14ac:dyDescent="0.25">
      <c r="A82" s="1" t="s">
        <v>128</v>
      </c>
    </row>
    <row r="83" spans="1:12" x14ac:dyDescent="0.25">
      <c r="A83" s="1" t="s">
        <v>10</v>
      </c>
      <c r="B83" s="1" t="s">
        <v>8</v>
      </c>
      <c r="C83" s="1" t="s">
        <v>8</v>
      </c>
      <c r="D83" s="1"/>
      <c r="E83" s="1" t="s">
        <v>8</v>
      </c>
      <c r="F83" s="5" t="s">
        <v>11</v>
      </c>
    </row>
    <row r="84" spans="1:12" x14ac:dyDescent="0.25">
      <c r="A84" s="1" t="s">
        <v>8</v>
      </c>
      <c r="B84" s="1" t="s">
        <v>129</v>
      </c>
      <c r="C84" s="1" t="s">
        <v>130</v>
      </c>
      <c r="D84" s="1"/>
      <c r="E84" s="1" t="s">
        <v>68</v>
      </c>
      <c r="F84" s="5" t="s">
        <v>131</v>
      </c>
      <c r="G84" s="3">
        <v>0</v>
      </c>
      <c r="H84" s="3">
        <v>0</v>
      </c>
      <c r="I84" s="3">
        <v>0</v>
      </c>
      <c r="J84" s="247">
        <v>8085</v>
      </c>
      <c r="K84" s="245">
        <v>8100</v>
      </c>
      <c r="L84" s="243" t="s">
        <v>479</v>
      </c>
    </row>
    <row r="85" spans="1:12" x14ac:dyDescent="0.25">
      <c r="A85" s="1" t="s">
        <v>8</v>
      </c>
      <c r="B85" s="1" t="s">
        <v>129</v>
      </c>
      <c r="C85" s="1" t="s">
        <v>130</v>
      </c>
      <c r="D85" s="1"/>
      <c r="E85" s="1" t="s">
        <v>13</v>
      </c>
      <c r="F85" s="5" t="s">
        <v>132</v>
      </c>
      <c r="G85" s="4">
        <v>9500</v>
      </c>
      <c r="H85" s="4">
        <v>8850</v>
      </c>
      <c r="I85" s="3">
        <v>27.53</v>
      </c>
      <c r="J85" s="247"/>
      <c r="K85" s="245"/>
      <c r="L85" s="243"/>
    </row>
    <row r="86" spans="1:12" x14ac:dyDescent="0.25">
      <c r="A86" s="1" t="s">
        <v>8</v>
      </c>
      <c r="B86" s="1" t="s">
        <v>129</v>
      </c>
      <c r="C86" s="1" t="s">
        <v>130</v>
      </c>
      <c r="D86" s="1"/>
      <c r="E86" s="1" t="s">
        <v>13</v>
      </c>
      <c r="F86" s="5" t="s">
        <v>132</v>
      </c>
      <c r="G86" s="3">
        <v>0</v>
      </c>
      <c r="H86" s="3">
        <v>0</v>
      </c>
      <c r="I86" s="4">
        <v>5090.1499999999996</v>
      </c>
      <c r="J86" s="247"/>
      <c r="K86" s="245"/>
      <c r="L86" s="243"/>
    </row>
    <row r="87" spans="1:12" x14ac:dyDescent="0.25">
      <c r="A87" s="1" t="s">
        <v>8</v>
      </c>
      <c r="B87" s="1" t="s">
        <v>129</v>
      </c>
      <c r="C87" s="1" t="s">
        <v>130</v>
      </c>
      <c r="D87" s="1"/>
      <c r="E87" s="1" t="s">
        <v>117</v>
      </c>
      <c r="F87" s="5" t="s">
        <v>133</v>
      </c>
      <c r="G87" s="3">
        <v>0</v>
      </c>
      <c r="H87" s="3">
        <v>0</v>
      </c>
      <c r="I87" s="4">
        <v>1000</v>
      </c>
      <c r="J87" s="247"/>
      <c r="K87" s="245"/>
      <c r="L87" s="243"/>
    </row>
    <row r="88" spans="1:12" x14ac:dyDescent="0.25">
      <c r="A88" s="1" t="s">
        <v>8</v>
      </c>
      <c r="B88" s="1" t="s">
        <v>129</v>
      </c>
      <c r="C88" s="1" t="s">
        <v>134</v>
      </c>
      <c r="D88" s="1"/>
      <c r="E88" s="1" t="s">
        <v>13</v>
      </c>
      <c r="F88" s="5" t="s">
        <v>135</v>
      </c>
      <c r="G88" s="3">
        <v>0</v>
      </c>
      <c r="H88" s="3">
        <v>0</v>
      </c>
      <c r="I88" s="3">
        <v>46.92</v>
      </c>
      <c r="J88" s="238"/>
      <c r="L88" s="8"/>
    </row>
    <row r="89" spans="1:12" x14ac:dyDescent="0.25">
      <c r="A89" s="1" t="s">
        <v>8</v>
      </c>
      <c r="B89" s="1" t="s">
        <v>129</v>
      </c>
      <c r="C89" s="1" t="s">
        <v>136</v>
      </c>
      <c r="D89" s="1"/>
      <c r="E89" s="1" t="s">
        <v>13</v>
      </c>
      <c r="F89" s="5" t="s">
        <v>137</v>
      </c>
      <c r="G89" s="3">
        <v>780</v>
      </c>
      <c r="H89" s="3">
        <v>780</v>
      </c>
      <c r="I89" s="3">
        <v>588.9</v>
      </c>
      <c r="J89" s="239">
        <v>860</v>
      </c>
      <c r="K89" s="3">
        <v>900</v>
      </c>
      <c r="L89" s="8"/>
    </row>
    <row r="90" spans="1:12" x14ac:dyDescent="0.25">
      <c r="A90" s="1" t="s">
        <v>8</v>
      </c>
      <c r="B90" s="1" t="s">
        <v>129</v>
      </c>
      <c r="C90" s="1" t="s">
        <v>138</v>
      </c>
      <c r="D90" s="1"/>
      <c r="E90" s="1" t="s">
        <v>13</v>
      </c>
      <c r="F90" s="5" t="s">
        <v>140</v>
      </c>
      <c r="G90" s="3">
        <v>70</v>
      </c>
      <c r="H90" s="3">
        <v>70</v>
      </c>
      <c r="I90" s="3">
        <v>0</v>
      </c>
      <c r="J90" s="239">
        <v>15</v>
      </c>
      <c r="K90" s="3">
        <v>120</v>
      </c>
      <c r="L90" s="8"/>
    </row>
    <row r="91" spans="1:12" x14ac:dyDescent="0.25">
      <c r="A91" s="1" t="s">
        <v>8</v>
      </c>
      <c r="B91" s="1" t="s">
        <v>129</v>
      </c>
      <c r="C91" s="1" t="s">
        <v>141</v>
      </c>
      <c r="D91" s="244"/>
      <c r="E91" s="1" t="s">
        <v>13</v>
      </c>
      <c r="F91" s="5" t="s">
        <v>142</v>
      </c>
      <c r="G91" s="3">
        <v>160</v>
      </c>
      <c r="H91" s="3">
        <v>160</v>
      </c>
      <c r="I91" s="3">
        <v>125.5</v>
      </c>
      <c r="J91" s="247">
        <v>2910</v>
      </c>
      <c r="K91" s="245">
        <v>3050</v>
      </c>
      <c r="L91" s="8"/>
    </row>
    <row r="92" spans="1:12" x14ac:dyDescent="0.25">
      <c r="A92" s="1" t="s">
        <v>8</v>
      </c>
      <c r="B92" s="1" t="s">
        <v>129</v>
      </c>
      <c r="C92" s="1" t="s">
        <v>143</v>
      </c>
      <c r="D92" s="244"/>
      <c r="E92" s="1" t="s">
        <v>13</v>
      </c>
      <c r="F92" s="5" t="s">
        <v>144</v>
      </c>
      <c r="G92" s="4">
        <v>2100</v>
      </c>
      <c r="H92" s="4">
        <v>2100</v>
      </c>
      <c r="I92" s="4">
        <v>1421.89</v>
      </c>
      <c r="J92" s="247"/>
      <c r="K92" s="245"/>
      <c r="L92" s="8"/>
    </row>
    <row r="93" spans="1:12" x14ac:dyDescent="0.25">
      <c r="A93" s="1" t="s">
        <v>8</v>
      </c>
      <c r="B93" s="1" t="s">
        <v>129</v>
      </c>
      <c r="C93" s="1" t="s">
        <v>145</v>
      </c>
      <c r="D93" s="244"/>
      <c r="E93" s="1" t="s">
        <v>13</v>
      </c>
      <c r="F93" s="5" t="s">
        <v>146</v>
      </c>
      <c r="G93" s="3">
        <v>130</v>
      </c>
      <c r="H93" s="3">
        <v>130</v>
      </c>
      <c r="I93" s="3">
        <v>81.58</v>
      </c>
      <c r="J93" s="247"/>
      <c r="K93" s="245"/>
      <c r="L93" s="8"/>
    </row>
    <row r="94" spans="1:12" x14ac:dyDescent="0.25">
      <c r="A94" s="1" t="s">
        <v>8</v>
      </c>
      <c r="B94" s="1" t="s">
        <v>129</v>
      </c>
      <c r="C94" s="1" t="s">
        <v>147</v>
      </c>
      <c r="D94" s="244"/>
      <c r="E94" s="1" t="s">
        <v>13</v>
      </c>
      <c r="F94" s="5" t="s">
        <v>148</v>
      </c>
      <c r="G94" s="3">
        <v>400</v>
      </c>
      <c r="H94" s="3">
        <v>400</v>
      </c>
      <c r="I94" s="3">
        <v>92.23</v>
      </c>
      <c r="J94" s="247"/>
      <c r="K94" s="245"/>
      <c r="L94" s="8"/>
    </row>
    <row r="95" spans="1:12" x14ac:dyDescent="0.25">
      <c r="A95" s="1" t="s">
        <v>8</v>
      </c>
      <c r="B95" s="1" t="s">
        <v>129</v>
      </c>
      <c r="C95" s="1" t="s">
        <v>149</v>
      </c>
      <c r="D95" s="244"/>
      <c r="E95" s="1" t="s">
        <v>13</v>
      </c>
      <c r="F95" s="5" t="s">
        <v>150</v>
      </c>
      <c r="G95" s="3">
        <v>0</v>
      </c>
      <c r="H95" s="3">
        <v>0</v>
      </c>
      <c r="I95" s="3">
        <v>13.26</v>
      </c>
      <c r="J95" s="247"/>
      <c r="K95" s="245"/>
      <c r="L95" s="8"/>
    </row>
    <row r="96" spans="1:12" x14ac:dyDescent="0.25">
      <c r="A96" s="1" t="s">
        <v>8</v>
      </c>
      <c r="B96" s="1" t="s">
        <v>129</v>
      </c>
      <c r="C96" s="1" t="s">
        <v>151</v>
      </c>
      <c r="D96" s="244"/>
      <c r="E96" s="1" t="s">
        <v>13</v>
      </c>
      <c r="F96" s="5" t="s">
        <v>153</v>
      </c>
      <c r="G96" s="3">
        <v>730</v>
      </c>
      <c r="H96" s="3">
        <v>730</v>
      </c>
      <c r="I96" s="3">
        <v>482.38</v>
      </c>
      <c r="J96" s="247"/>
      <c r="K96" s="245"/>
      <c r="L96" s="8"/>
    </row>
    <row r="97" spans="1:12" x14ac:dyDescent="0.25">
      <c r="A97" s="1" t="s">
        <v>8</v>
      </c>
      <c r="B97" s="1" t="s">
        <v>129</v>
      </c>
      <c r="C97" s="1" t="s">
        <v>154</v>
      </c>
      <c r="D97" s="1"/>
      <c r="E97" s="1" t="s">
        <v>13</v>
      </c>
      <c r="F97" s="5" t="s">
        <v>155</v>
      </c>
      <c r="G97" s="3">
        <v>120</v>
      </c>
      <c r="H97" s="3">
        <v>320</v>
      </c>
      <c r="I97" s="3">
        <v>323.98</v>
      </c>
      <c r="J97" s="240">
        <v>400</v>
      </c>
      <c r="K97" s="3">
        <v>450</v>
      </c>
      <c r="L97" s="8"/>
    </row>
    <row r="98" spans="1:12" x14ac:dyDescent="0.25">
      <c r="A98" s="1" t="s">
        <v>8</v>
      </c>
      <c r="B98" s="1" t="s">
        <v>129</v>
      </c>
      <c r="C98" s="1" t="s">
        <v>156</v>
      </c>
      <c r="D98" s="1"/>
      <c r="E98" s="1" t="s">
        <v>68</v>
      </c>
      <c r="F98" s="5" t="s">
        <v>158</v>
      </c>
      <c r="G98" s="3">
        <v>0</v>
      </c>
      <c r="H98" s="3">
        <v>0</v>
      </c>
      <c r="I98" s="3">
        <v>0</v>
      </c>
      <c r="J98" s="241"/>
      <c r="L98" s="8"/>
    </row>
    <row r="99" spans="1:12" x14ac:dyDescent="0.25">
      <c r="A99" s="1" t="s">
        <v>8</v>
      </c>
      <c r="B99" s="1" t="s">
        <v>129</v>
      </c>
      <c r="C99" s="1" t="s">
        <v>156</v>
      </c>
      <c r="D99" s="1"/>
      <c r="E99" s="1" t="s">
        <v>13</v>
      </c>
      <c r="F99" s="5" t="s">
        <v>159</v>
      </c>
      <c r="G99" s="3">
        <v>640</v>
      </c>
      <c r="H99" s="3">
        <v>640</v>
      </c>
      <c r="I99" s="4">
        <v>1395.48</v>
      </c>
      <c r="J99" s="240">
        <v>1470</v>
      </c>
      <c r="K99" s="3">
        <v>1500</v>
      </c>
      <c r="L99" s="8"/>
    </row>
    <row r="100" spans="1:12" x14ac:dyDescent="0.25">
      <c r="A100" s="1" t="s">
        <v>8</v>
      </c>
      <c r="B100" s="1" t="s">
        <v>129</v>
      </c>
      <c r="C100" s="1" t="s">
        <v>160</v>
      </c>
      <c r="D100" s="1"/>
      <c r="E100" s="1" t="s">
        <v>13</v>
      </c>
      <c r="F100" s="5" t="s">
        <v>161</v>
      </c>
      <c r="G100" s="3">
        <v>60</v>
      </c>
      <c r="H100" s="3">
        <v>60</v>
      </c>
      <c r="I100" s="3">
        <v>12.39</v>
      </c>
      <c r="J100" s="240">
        <v>60</v>
      </c>
      <c r="K100" s="3">
        <v>60</v>
      </c>
      <c r="L100" s="8"/>
    </row>
    <row r="101" spans="1:12" x14ac:dyDescent="0.25">
      <c r="A101" s="1" t="s">
        <v>8</v>
      </c>
      <c r="B101" s="1" t="s">
        <v>129</v>
      </c>
      <c r="C101" s="1" t="s">
        <v>162</v>
      </c>
      <c r="D101" s="1"/>
      <c r="E101" s="1" t="s">
        <v>68</v>
      </c>
      <c r="F101" s="5" t="s">
        <v>163</v>
      </c>
      <c r="G101" s="3">
        <v>13</v>
      </c>
      <c r="H101" s="3">
        <v>13</v>
      </c>
      <c r="I101" s="3">
        <v>0</v>
      </c>
      <c r="J101" s="241"/>
      <c r="L101" s="8"/>
    </row>
    <row r="102" spans="1:12" x14ac:dyDescent="0.25">
      <c r="A102" s="1" t="s">
        <v>8</v>
      </c>
      <c r="B102" s="1" t="s">
        <v>129</v>
      </c>
      <c r="C102" s="1" t="s">
        <v>162</v>
      </c>
      <c r="D102" s="1"/>
      <c r="E102" s="1" t="s">
        <v>13</v>
      </c>
      <c r="F102" s="5" t="s">
        <v>164</v>
      </c>
      <c r="G102" s="3">
        <v>537</v>
      </c>
      <c r="H102" s="3">
        <v>537</v>
      </c>
      <c r="I102" s="3">
        <v>314.76</v>
      </c>
      <c r="J102" s="247">
        <v>710</v>
      </c>
      <c r="K102" s="245">
        <v>700</v>
      </c>
      <c r="L102" s="8"/>
    </row>
    <row r="103" spans="1:12" x14ac:dyDescent="0.25">
      <c r="A103" s="1" t="s">
        <v>8</v>
      </c>
      <c r="B103" s="1" t="s">
        <v>129</v>
      </c>
      <c r="C103" s="1" t="s">
        <v>162</v>
      </c>
      <c r="D103" s="1"/>
      <c r="E103" s="1" t="s">
        <v>13</v>
      </c>
      <c r="F103" s="5" t="s">
        <v>165</v>
      </c>
      <c r="G103" s="3">
        <v>0</v>
      </c>
      <c r="H103" s="3">
        <v>0</v>
      </c>
      <c r="I103" s="3">
        <v>266.14</v>
      </c>
      <c r="J103" s="247"/>
      <c r="K103" s="245"/>
      <c r="L103" s="8"/>
    </row>
    <row r="104" spans="1:12" x14ac:dyDescent="0.25">
      <c r="A104" s="1" t="s">
        <v>8</v>
      </c>
      <c r="B104" s="1" t="s">
        <v>129</v>
      </c>
      <c r="C104" s="1" t="s">
        <v>166</v>
      </c>
      <c r="D104" s="1"/>
      <c r="E104" s="1" t="s">
        <v>68</v>
      </c>
      <c r="F104" s="5" t="s">
        <v>167</v>
      </c>
      <c r="G104" s="3">
        <v>19</v>
      </c>
      <c r="H104" s="3">
        <v>19</v>
      </c>
      <c r="I104" s="3">
        <v>0</v>
      </c>
      <c r="J104" s="241"/>
      <c r="L104" s="8"/>
    </row>
    <row r="105" spans="1:12" x14ac:dyDescent="0.25">
      <c r="A105" s="1" t="s">
        <v>8</v>
      </c>
      <c r="B105" s="1" t="s">
        <v>129</v>
      </c>
      <c r="C105" s="1" t="s">
        <v>166</v>
      </c>
      <c r="D105" s="1"/>
      <c r="E105" s="1" t="s">
        <v>13</v>
      </c>
      <c r="F105" s="5" t="s">
        <v>168</v>
      </c>
      <c r="G105" s="3">
        <v>211</v>
      </c>
      <c r="H105" s="3">
        <v>211</v>
      </c>
      <c r="I105" s="3">
        <v>209.24</v>
      </c>
      <c r="J105" s="240">
        <v>290</v>
      </c>
      <c r="K105" s="3">
        <v>300</v>
      </c>
      <c r="L105" s="8"/>
    </row>
    <row r="106" spans="1:12" x14ac:dyDescent="0.25">
      <c r="A106" s="1" t="s">
        <v>8</v>
      </c>
      <c r="B106" s="1" t="s">
        <v>129</v>
      </c>
      <c r="C106" s="1" t="s">
        <v>169</v>
      </c>
      <c r="D106" s="1"/>
      <c r="E106" s="1" t="s">
        <v>13</v>
      </c>
      <c r="F106" s="5" t="s">
        <v>170</v>
      </c>
      <c r="G106" s="3">
        <v>0</v>
      </c>
      <c r="H106" s="3">
        <v>0</v>
      </c>
      <c r="I106" s="3">
        <v>0</v>
      </c>
      <c r="J106" s="241"/>
      <c r="K106" s="3">
        <v>100</v>
      </c>
      <c r="L106" s="8"/>
    </row>
    <row r="107" spans="1:12" x14ac:dyDescent="0.25">
      <c r="A107" s="1" t="s">
        <v>8</v>
      </c>
      <c r="B107" s="1" t="s">
        <v>129</v>
      </c>
      <c r="C107" s="1" t="s">
        <v>171</v>
      </c>
      <c r="D107" s="1"/>
      <c r="E107" s="1" t="s">
        <v>13</v>
      </c>
      <c r="F107" s="5" t="s">
        <v>172</v>
      </c>
      <c r="G107" s="3">
        <v>0</v>
      </c>
      <c r="H107" s="3">
        <v>0</v>
      </c>
      <c r="I107" s="3">
        <v>0</v>
      </c>
      <c r="J107" s="241"/>
      <c r="L107" s="8"/>
    </row>
    <row r="108" spans="1:12" x14ac:dyDescent="0.25">
      <c r="A108" s="1" t="s">
        <v>8</v>
      </c>
      <c r="B108" s="1" t="s">
        <v>129</v>
      </c>
      <c r="C108" s="1" t="s">
        <v>171</v>
      </c>
      <c r="D108" s="1"/>
      <c r="E108" s="1" t="s">
        <v>13</v>
      </c>
      <c r="F108" s="5" t="s">
        <v>173</v>
      </c>
      <c r="G108" s="3">
        <v>0</v>
      </c>
      <c r="H108" s="3">
        <v>0</v>
      </c>
      <c r="I108" s="3">
        <v>0</v>
      </c>
      <c r="J108" s="241"/>
      <c r="L108" s="8"/>
    </row>
    <row r="109" spans="1:12" x14ac:dyDescent="0.25">
      <c r="A109" s="1" t="s">
        <v>8</v>
      </c>
      <c r="B109" s="1" t="s">
        <v>129</v>
      </c>
      <c r="C109" s="1" t="s">
        <v>174</v>
      </c>
      <c r="D109" s="1"/>
      <c r="E109" s="1" t="s">
        <v>68</v>
      </c>
      <c r="F109" s="5" t="s">
        <v>176</v>
      </c>
      <c r="G109" s="3">
        <v>31</v>
      </c>
      <c r="H109" s="3">
        <v>31</v>
      </c>
      <c r="I109" s="3">
        <v>0</v>
      </c>
      <c r="J109" s="241"/>
      <c r="L109" s="8"/>
    </row>
    <row r="110" spans="1:12" x14ac:dyDescent="0.25">
      <c r="A110" s="1" t="s">
        <v>8</v>
      </c>
      <c r="B110" s="1" t="s">
        <v>129</v>
      </c>
      <c r="C110" s="1" t="s">
        <v>174</v>
      </c>
      <c r="D110" s="1"/>
      <c r="E110" s="1" t="s">
        <v>68</v>
      </c>
      <c r="F110" s="5" t="s">
        <v>177</v>
      </c>
      <c r="G110" s="3">
        <v>0</v>
      </c>
      <c r="H110" s="3">
        <v>0</v>
      </c>
      <c r="I110" s="3">
        <v>31</v>
      </c>
      <c r="J110" s="241"/>
      <c r="L110" s="8"/>
    </row>
    <row r="111" spans="1:12" x14ac:dyDescent="0.25">
      <c r="A111" s="1" t="s">
        <v>8</v>
      </c>
      <c r="B111" s="1" t="s">
        <v>129</v>
      </c>
      <c r="C111" s="1" t="s">
        <v>174</v>
      </c>
      <c r="D111" s="1"/>
      <c r="E111" s="1" t="s">
        <v>13</v>
      </c>
      <c r="F111" s="5" t="s">
        <v>178</v>
      </c>
      <c r="G111" s="3">
        <v>89</v>
      </c>
      <c r="H111" s="3">
        <v>89</v>
      </c>
      <c r="I111" s="3">
        <v>453.94</v>
      </c>
      <c r="J111" s="247">
        <v>500</v>
      </c>
      <c r="K111" s="245">
        <v>500</v>
      </c>
      <c r="L111" s="8"/>
    </row>
    <row r="112" spans="1:12" x14ac:dyDescent="0.25">
      <c r="A112" s="1" t="s">
        <v>8</v>
      </c>
      <c r="B112" s="1" t="s">
        <v>129</v>
      </c>
      <c r="C112" s="1" t="s">
        <v>174</v>
      </c>
      <c r="D112" s="1"/>
      <c r="E112" s="1" t="s">
        <v>13</v>
      </c>
      <c r="F112" s="5" t="s">
        <v>179</v>
      </c>
      <c r="G112" s="3">
        <v>0</v>
      </c>
      <c r="H112" s="3">
        <v>0</v>
      </c>
      <c r="I112" s="3">
        <v>3.5</v>
      </c>
      <c r="J112" s="247"/>
      <c r="K112" s="245"/>
      <c r="L112" s="8"/>
    </row>
    <row r="113" spans="1:12" x14ac:dyDescent="0.25">
      <c r="A113" s="1" t="s">
        <v>8</v>
      </c>
      <c r="B113" s="1" t="s">
        <v>129</v>
      </c>
      <c r="C113" s="1" t="s">
        <v>180</v>
      </c>
      <c r="D113" s="1"/>
      <c r="E113" s="1" t="s">
        <v>13</v>
      </c>
      <c r="F113" s="5" t="s">
        <v>181</v>
      </c>
      <c r="G113" s="3">
        <v>100</v>
      </c>
      <c r="H113" s="3">
        <v>100</v>
      </c>
      <c r="I113" s="3">
        <v>9</v>
      </c>
      <c r="J113" s="247">
        <v>125</v>
      </c>
      <c r="K113" s="245">
        <v>125</v>
      </c>
      <c r="L113" s="8"/>
    </row>
    <row r="114" spans="1:12" x14ac:dyDescent="0.25">
      <c r="A114" s="1" t="s">
        <v>8</v>
      </c>
      <c r="B114" s="1" t="s">
        <v>129</v>
      </c>
      <c r="C114" s="1" t="s">
        <v>180</v>
      </c>
      <c r="D114" s="1"/>
      <c r="E114" s="1" t="s">
        <v>13</v>
      </c>
      <c r="F114" s="5" t="s">
        <v>182</v>
      </c>
      <c r="G114" s="3">
        <v>0</v>
      </c>
      <c r="H114" s="3">
        <v>0</v>
      </c>
      <c r="I114" s="3">
        <v>115.1</v>
      </c>
      <c r="J114" s="247"/>
      <c r="K114" s="245"/>
      <c r="L114" s="8"/>
    </row>
    <row r="115" spans="1:12" x14ac:dyDescent="0.25">
      <c r="A115" s="1" t="s">
        <v>8</v>
      </c>
      <c r="B115" s="1" t="s">
        <v>129</v>
      </c>
      <c r="C115" s="1" t="s">
        <v>183</v>
      </c>
      <c r="D115" s="1"/>
      <c r="E115" s="1" t="s">
        <v>13</v>
      </c>
      <c r="F115" s="5" t="s">
        <v>184</v>
      </c>
      <c r="G115" s="3">
        <v>100</v>
      </c>
      <c r="H115" s="3">
        <v>200</v>
      </c>
      <c r="I115" s="3">
        <v>156.96</v>
      </c>
      <c r="J115" s="240">
        <v>160</v>
      </c>
      <c r="K115" s="3">
        <v>160</v>
      </c>
      <c r="L115" s="8"/>
    </row>
    <row r="116" spans="1:12" x14ac:dyDescent="0.25">
      <c r="A116" s="1" t="s">
        <v>8</v>
      </c>
      <c r="B116" s="1" t="s">
        <v>129</v>
      </c>
      <c r="C116" s="1" t="s">
        <v>183</v>
      </c>
      <c r="D116" s="1"/>
      <c r="E116" s="1" t="s">
        <v>13</v>
      </c>
      <c r="F116" s="5" t="s">
        <v>185</v>
      </c>
      <c r="G116" s="3">
        <v>0</v>
      </c>
      <c r="H116" s="3">
        <v>0</v>
      </c>
      <c r="I116" s="3">
        <v>0</v>
      </c>
      <c r="J116" s="241"/>
      <c r="L116" s="8"/>
    </row>
    <row r="117" spans="1:12" x14ac:dyDescent="0.25">
      <c r="A117" s="1" t="s">
        <v>8</v>
      </c>
      <c r="B117" s="1" t="s">
        <v>129</v>
      </c>
      <c r="C117" s="1" t="s">
        <v>186</v>
      </c>
      <c r="D117" s="1"/>
      <c r="E117" s="1" t="s">
        <v>13</v>
      </c>
      <c r="F117" s="5" t="s">
        <v>187</v>
      </c>
      <c r="G117" s="3">
        <v>100</v>
      </c>
      <c r="H117" s="3">
        <v>500</v>
      </c>
      <c r="I117" s="3">
        <v>108</v>
      </c>
      <c r="J117" s="240">
        <v>110</v>
      </c>
      <c r="K117" s="3">
        <v>150</v>
      </c>
      <c r="L117" s="8"/>
    </row>
    <row r="118" spans="1:12" x14ac:dyDescent="0.25">
      <c r="A118" s="1" t="s">
        <v>8</v>
      </c>
      <c r="B118" s="1" t="s">
        <v>129</v>
      </c>
      <c r="C118" s="1" t="s">
        <v>188</v>
      </c>
      <c r="D118" s="1"/>
      <c r="E118" s="1" t="s">
        <v>13</v>
      </c>
      <c r="F118" s="5" t="s">
        <v>189</v>
      </c>
      <c r="G118" s="3">
        <v>0</v>
      </c>
      <c r="H118" s="3">
        <v>0</v>
      </c>
      <c r="I118" s="3">
        <v>0</v>
      </c>
      <c r="J118" s="241"/>
      <c r="L118" s="8"/>
    </row>
    <row r="119" spans="1:12" x14ac:dyDescent="0.25">
      <c r="A119" s="1" t="s">
        <v>8</v>
      </c>
      <c r="B119" s="1" t="s">
        <v>129</v>
      </c>
      <c r="C119" s="1" t="s">
        <v>188</v>
      </c>
      <c r="D119" s="1"/>
      <c r="E119" s="1" t="s">
        <v>13</v>
      </c>
      <c r="F119" s="5" t="s">
        <v>190</v>
      </c>
      <c r="G119" s="3">
        <v>0</v>
      </c>
      <c r="H119" s="3">
        <v>0</v>
      </c>
      <c r="I119" s="3">
        <v>0</v>
      </c>
      <c r="J119" s="241"/>
      <c r="L119" s="8"/>
    </row>
    <row r="120" spans="1:12" x14ac:dyDescent="0.25">
      <c r="A120" s="1" t="s">
        <v>8</v>
      </c>
      <c r="B120" s="1" t="s">
        <v>129</v>
      </c>
      <c r="C120" s="1" t="s">
        <v>191</v>
      </c>
      <c r="D120" s="1"/>
      <c r="E120" s="1" t="s">
        <v>68</v>
      </c>
      <c r="F120" s="5" t="s">
        <v>192</v>
      </c>
      <c r="G120" s="3">
        <v>0</v>
      </c>
      <c r="H120" s="3">
        <v>0</v>
      </c>
      <c r="I120" s="3">
        <v>0</v>
      </c>
      <c r="J120" s="241"/>
      <c r="L120" s="8"/>
    </row>
    <row r="121" spans="1:12" x14ac:dyDescent="0.25">
      <c r="A121" s="1" t="s">
        <v>8</v>
      </c>
      <c r="B121" s="1" t="s">
        <v>129</v>
      </c>
      <c r="C121" s="1" t="s">
        <v>191</v>
      </c>
      <c r="D121" s="1"/>
      <c r="E121" s="1" t="s">
        <v>13</v>
      </c>
      <c r="F121" s="5" t="s">
        <v>193</v>
      </c>
      <c r="G121" s="3">
        <v>50</v>
      </c>
      <c r="H121" s="3">
        <v>200</v>
      </c>
      <c r="I121" s="3">
        <v>194.96</v>
      </c>
      <c r="J121" s="240">
        <v>200</v>
      </c>
      <c r="K121" s="3">
        <v>200</v>
      </c>
      <c r="L121" s="8"/>
    </row>
    <row r="122" spans="1:12" x14ac:dyDescent="0.25">
      <c r="A122" s="1" t="s">
        <v>8</v>
      </c>
      <c r="B122" s="1" t="s">
        <v>129</v>
      </c>
      <c r="C122" s="1" t="s">
        <v>191</v>
      </c>
      <c r="D122" s="1"/>
      <c r="E122" s="1" t="s">
        <v>13</v>
      </c>
      <c r="F122" s="5" t="s">
        <v>194</v>
      </c>
      <c r="G122" s="3">
        <v>0</v>
      </c>
      <c r="H122" s="3">
        <v>0</v>
      </c>
      <c r="I122" s="3">
        <v>0</v>
      </c>
      <c r="J122" s="241"/>
      <c r="L122" s="8"/>
    </row>
    <row r="123" spans="1:12" x14ac:dyDescent="0.25">
      <c r="A123" s="1" t="s">
        <v>8</v>
      </c>
      <c r="B123" s="1" t="s">
        <v>129</v>
      </c>
      <c r="C123" s="1" t="s">
        <v>195</v>
      </c>
      <c r="D123" s="1"/>
      <c r="E123" s="1" t="s">
        <v>13</v>
      </c>
      <c r="F123" s="5" t="s">
        <v>196</v>
      </c>
      <c r="G123" s="3">
        <v>0</v>
      </c>
      <c r="H123" s="3">
        <v>0</v>
      </c>
      <c r="I123" s="3">
        <v>100</v>
      </c>
      <c r="J123" s="240">
        <v>200</v>
      </c>
      <c r="K123" s="3">
        <v>400</v>
      </c>
      <c r="L123" s="8"/>
    </row>
    <row r="124" spans="1:12" x14ac:dyDescent="0.25">
      <c r="A124" s="1" t="s">
        <v>8</v>
      </c>
      <c r="B124" s="1" t="s">
        <v>129</v>
      </c>
      <c r="C124" s="1" t="s">
        <v>197</v>
      </c>
      <c r="D124" s="1"/>
      <c r="E124" s="1" t="s">
        <v>13</v>
      </c>
      <c r="F124" s="5" t="s">
        <v>198</v>
      </c>
      <c r="G124" s="3">
        <v>280</v>
      </c>
      <c r="H124" s="3">
        <v>280</v>
      </c>
      <c r="I124" s="3">
        <v>158</v>
      </c>
      <c r="J124" s="240">
        <v>160</v>
      </c>
      <c r="K124" s="3">
        <v>200</v>
      </c>
      <c r="L124" s="8"/>
    </row>
    <row r="125" spans="1:12" x14ac:dyDescent="0.25">
      <c r="A125" s="1" t="s">
        <v>8</v>
      </c>
      <c r="B125" s="1" t="s">
        <v>129</v>
      </c>
      <c r="C125" s="1" t="s">
        <v>199</v>
      </c>
      <c r="D125" s="1"/>
      <c r="E125" s="1" t="s">
        <v>13</v>
      </c>
      <c r="F125" s="5" t="s">
        <v>200</v>
      </c>
      <c r="G125" s="3">
        <v>80</v>
      </c>
      <c r="H125" s="3">
        <v>210</v>
      </c>
      <c r="I125" s="3">
        <v>209</v>
      </c>
      <c r="J125" s="240">
        <v>210</v>
      </c>
      <c r="K125" s="3">
        <v>200</v>
      </c>
      <c r="L125" s="8"/>
    </row>
    <row r="126" spans="1:12" x14ac:dyDescent="0.25">
      <c r="A126" s="1" t="s">
        <v>8</v>
      </c>
      <c r="B126" s="1" t="s">
        <v>129</v>
      </c>
      <c r="C126" s="1" t="s">
        <v>199</v>
      </c>
      <c r="D126" s="1"/>
      <c r="E126" s="1" t="s">
        <v>13</v>
      </c>
      <c r="F126" s="5" t="s">
        <v>201</v>
      </c>
      <c r="G126" s="3">
        <v>0</v>
      </c>
      <c r="H126" s="3">
        <v>0</v>
      </c>
      <c r="I126" s="3">
        <v>0</v>
      </c>
      <c r="J126" s="241"/>
      <c r="L126" s="8"/>
    </row>
    <row r="127" spans="1:12" x14ac:dyDescent="0.25">
      <c r="A127" s="1" t="s">
        <v>8</v>
      </c>
      <c r="B127" s="1" t="s">
        <v>129</v>
      </c>
      <c r="C127" s="1" t="s">
        <v>202</v>
      </c>
      <c r="D127" s="1"/>
      <c r="E127" s="1" t="s">
        <v>13</v>
      </c>
      <c r="F127" s="5" t="s">
        <v>203</v>
      </c>
      <c r="G127" s="3">
        <v>360</v>
      </c>
      <c r="H127" s="3">
        <v>360</v>
      </c>
      <c r="I127" s="3">
        <v>90.4</v>
      </c>
      <c r="J127" s="247">
        <v>500</v>
      </c>
      <c r="K127" s="245">
        <v>3500</v>
      </c>
      <c r="L127" s="8" t="s">
        <v>477</v>
      </c>
    </row>
    <row r="128" spans="1:12" x14ac:dyDescent="0.25">
      <c r="A128" s="1" t="s">
        <v>8</v>
      </c>
      <c r="B128" s="1" t="s">
        <v>129</v>
      </c>
      <c r="C128" s="1" t="s">
        <v>202</v>
      </c>
      <c r="D128" s="1"/>
      <c r="E128" s="1" t="s">
        <v>13</v>
      </c>
      <c r="F128" s="5" t="s">
        <v>203</v>
      </c>
      <c r="G128" s="3">
        <v>0</v>
      </c>
      <c r="H128" s="3">
        <v>0</v>
      </c>
      <c r="I128" s="3">
        <v>346.39</v>
      </c>
      <c r="J128" s="247"/>
      <c r="K128" s="245"/>
      <c r="L128" s="8"/>
    </row>
    <row r="129" spans="1:12" x14ac:dyDescent="0.25">
      <c r="A129" s="1" t="s">
        <v>8</v>
      </c>
      <c r="B129" s="1" t="s">
        <v>129</v>
      </c>
      <c r="C129" s="1" t="s">
        <v>204</v>
      </c>
      <c r="D129" s="1"/>
      <c r="E129" s="1" t="s">
        <v>13</v>
      </c>
      <c r="F129" s="5" t="s">
        <v>205</v>
      </c>
      <c r="G129" s="3">
        <v>240</v>
      </c>
      <c r="H129" s="3">
        <v>240</v>
      </c>
      <c r="I129" s="3">
        <v>280</v>
      </c>
      <c r="J129" s="242">
        <v>300</v>
      </c>
      <c r="K129" s="9">
        <v>300</v>
      </c>
      <c r="L129" s="8"/>
    </row>
    <row r="130" spans="1:12" x14ac:dyDescent="0.25">
      <c r="A130" s="1" t="s">
        <v>8</v>
      </c>
      <c r="B130" s="1" t="s">
        <v>129</v>
      </c>
      <c r="C130" s="1" t="s">
        <v>206</v>
      </c>
      <c r="D130" s="1"/>
      <c r="E130" s="1" t="s">
        <v>13</v>
      </c>
      <c r="F130" s="5" t="s">
        <v>207</v>
      </c>
      <c r="G130" s="3">
        <v>470</v>
      </c>
      <c r="H130" s="3">
        <v>470</v>
      </c>
      <c r="I130" s="3">
        <v>29.54</v>
      </c>
      <c r="J130" s="242">
        <v>470</v>
      </c>
      <c r="K130" s="9">
        <v>500</v>
      </c>
      <c r="L130" s="8"/>
    </row>
    <row r="131" spans="1:12" x14ac:dyDescent="0.25">
      <c r="A131" s="1" t="s">
        <v>8</v>
      </c>
      <c r="B131" s="1" t="s">
        <v>129</v>
      </c>
      <c r="C131" s="1" t="s">
        <v>208</v>
      </c>
      <c r="D131" s="1"/>
      <c r="E131" s="1" t="s">
        <v>13</v>
      </c>
      <c r="F131" s="5" t="s">
        <v>209</v>
      </c>
      <c r="G131" s="3">
        <v>16</v>
      </c>
      <c r="H131" s="3">
        <v>16</v>
      </c>
      <c r="I131" s="3">
        <v>7.34</v>
      </c>
      <c r="J131" s="242">
        <v>10</v>
      </c>
      <c r="K131" s="9">
        <v>15</v>
      </c>
      <c r="L131" s="8"/>
    </row>
    <row r="132" spans="1:12" x14ac:dyDescent="0.25">
      <c r="A132" s="1" t="s">
        <v>8</v>
      </c>
      <c r="B132" s="1" t="s">
        <v>129</v>
      </c>
      <c r="C132" s="1" t="s">
        <v>210</v>
      </c>
      <c r="D132" s="1"/>
      <c r="E132" s="1" t="s">
        <v>13</v>
      </c>
      <c r="F132" s="5" t="s">
        <v>211</v>
      </c>
      <c r="G132" s="3">
        <v>0</v>
      </c>
      <c r="H132" s="3">
        <v>0</v>
      </c>
      <c r="I132" s="3">
        <v>106</v>
      </c>
      <c r="J132" s="242">
        <v>110</v>
      </c>
      <c r="K132" s="9">
        <v>120</v>
      </c>
      <c r="L132" s="8"/>
    </row>
    <row r="133" spans="1:12" x14ac:dyDescent="0.25">
      <c r="A133" s="1" t="s">
        <v>8</v>
      </c>
      <c r="B133" s="1" t="s">
        <v>129</v>
      </c>
      <c r="C133" s="1" t="s">
        <v>212</v>
      </c>
      <c r="D133" s="1"/>
      <c r="E133" s="1" t="s">
        <v>13</v>
      </c>
      <c r="F133" s="5" t="s">
        <v>213</v>
      </c>
      <c r="G133" s="4">
        <v>1000</v>
      </c>
      <c r="H133" s="4">
        <v>1000</v>
      </c>
      <c r="I133" s="3">
        <v>0</v>
      </c>
      <c r="J133" s="242">
        <v>1000</v>
      </c>
      <c r="K133" s="9">
        <v>1000</v>
      </c>
      <c r="L133" s="8"/>
    </row>
    <row r="134" spans="1:12" x14ac:dyDescent="0.25">
      <c r="A134" s="1" t="s">
        <v>8</v>
      </c>
      <c r="B134" s="1" t="s">
        <v>129</v>
      </c>
      <c r="C134" s="1" t="s">
        <v>214</v>
      </c>
      <c r="D134" s="1"/>
      <c r="E134" s="1" t="s">
        <v>13</v>
      </c>
      <c r="F134" s="5" t="s">
        <v>215</v>
      </c>
      <c r="G134" s="4">
        <v>2800</v>
      </c>
      <c r="H134" s="4">
        <v>2400</v>
      </c>
      <c r="I134" s="4">
        <v>1251.94</v>
      </c>
      <c r="J134" s="242">
        <v>1350</v>
      </c>
      <c r="K134" s="9">
        <v>1000</v>
      </c>
      <c r="L134" s="8"/>
    </row>
    <row r="135" spans="1:12" x14ac:dyDescent="0.25">
      <c r="A135" s="1" t="s">
        <v>8</v>
      </c>
      <c r="B135" s="1" t="s">
        <v>129</v>
      </c>
      <c r="C135" s="1" t="s">
        <v>214</v>
      </c>
      <c r="D135" s="1"/>
      <c r="E135" s="1" t="s">
        <v>13</v>
      </c>
      <c r="F135" s="5" t="s">
        <v>216</v>
      </c>
      <c r="G135" s="3">
        <v>0</v>
      </c>
      <c r="H135" s="3">
        <v>0</v>
      </c>
      <c r="I135" s="3">
        <v>16.04</v>
      </c>
      <c r="J135" s="241"/>
      <c r="L135" s="8"/>
    </row>
    <row r="136" spans="1:12" x14ac:dyDescent="0.25">
      <c r="A136" s="1" t="s">
        <v>8</v>
      </c>
      <c r="B136" s="1" t="s">
        <v>129</v>
      </c>
      <c r="C136" s="1" t="s">
        <v>217</v>
      </c>
      <c r="D136" s="1"/>
      <c r="E136" s="1" t="s">
        <v>13</v>
      </c>
      <c r="F136" s="5" t="s">
        <v>218</v>
      </c>
      <c r="G136" s="3">
        <v>62</v>
      </c>
      <c r="H136" s="3">
        <v>62</v>
      </c>
      <c r="I136" s="3">
        <v>0</v>
      </c>
      <c r="L136" s="8"/>
    </row>
    <row r="137" spans="1:12" x14ac:dyDescent="0.25">
      <c r="A137" s="1" t="s">
        <v>8</v>
      </c>
      <c r="B137" s="1" t="s">
        <v>129</v>
      </c>
      <c r="C137" s="1" t="s">
        <v>219</v>
      </c>
      <c r="D137" s="1"/>
      <c r="E137" s="1" t="s">
        <v>13</v>
      </c>
      <c r="F137" s="5" t="s">
        <v>220</v>
      </c>
      <c r="G137" s="3">
        <v>220</v>
      </c>
      <c r="H137" s="3">
        <v>220</v>
      </c>
      <c r="I137" s="3">
        <v>394.83</v>
      </c>
      <c r="J137" s="9">
        <v>400</v>
      </c>
      <c r="K137" s="9">
        <v>400</v>
      </c>
      <c r="L137" s="8"/>
    </row>
    <row r="138" spans="1:12" x14ac:dyDescent="0.25">
      <c r="A138" s="1" t="s">
        <v>8</v>
      </c>
      <c r="B138" s="1" t="s">
        <v>129</v>
      </c>
      <c r="C138" s="1" t="s">
        <v>221</v>
      </c>
      <c r="D138" s="1"/>
      <c r="E138" s="1" t="s">
        <v>13</v>
      </c>
      <c r="F138" s="5" t="s">
        <v>222</v>
      </c>
      <c r="G138" s="4">
        <v>2802</v>
      </c>
      <c r="H138" s="4">
        <v>2802</v>
      </c>
      <c r="I138" s="4">
        <v>2802</v>
      </c>
      <c r="J138" s="9">
        <v>2802</v>
      </c>
      <c r="K138" s="9">
        <v>0</v>
      </c>
      <c r="L138" s="8"/>
    </row>
    <row r="139" spans="1:12" x14ac:dyDescent="0.25">
      <c r="A139" s="1" t="s">
        <v>8</v>
      </c>
      <c r="B139" s="1" t="s">
        <v>129</v>
      </c>
      <c r="C139" s="1" t="s">
        <v>221</v>
      </c>
      <c r="D139" s="1"/>
      <c r="E139" s="1" t="s">
        <v>117</v>
      </c>
      <c r="F139" s="5" t="s">
        <v>222</v>
      </c>
      <c r="G139" s="3">
        <v>0</v>
      </c>
      <c r="H139" s="3">
        <v>0</v>
      </c>
      <c r="I139" s="3">
        <v>0</v>
      </c>
    </row>
    <row r="140" spans="1:12" x14ac:dyDescent="0.25">
      <c r="A140" s="1" t="s">
        <v>8</v>
      </c>
      <c r="B140" s="1" t="s">
        <v>129</v>
      </c>
      <c r="C140" s="1" t="s">
        <v>223</v>
      </c>
      <c r="D140" s="1"/>
      <c r="E140" s="1" t="s">
        <v>13</v>
      </c>
      <c r="F140" s="5" t="s">
        <v>224</v>
      </c>
      <c r="G140" s="3">
        <v>0</v>
      </c>
      <c r="H140" s="3">
        <v>0</v>
      </c>
      <c r="I140" s="3">
        <v>89.87</v>
      </c>
    </row>
    <row r="141" spans="1:12" s="13" customFormat="1" x14ac:dyDescent="0.25">
      <c r="A141" s="10"/>
      <c r="B141" s="10"/>
      <c r="C141" s="10"/>
      <c r="D141" s="10"/>
      <c r="E141" s="10"/>
      <c r="F141" s="11"/>
      <c r="G141" s="12">
        <f>SUM(G84:G140)</f>
        <v>24270</v>
      </c>
      <c r="H141" s="12">
        <f t="shared" ref="H141:K141" si="0">SUM(H84:H140)</f>
        <v>24200</v>
      </c>
      <c r="I141" s="12">
        <f t="shared" si="0"/>
        <v>18446.139999999996</v>
      </c>
      <c r="J141" s="12">
        <f t="shared" si="0"/>
        <v>23407</v>
      </c>
      <c r="K141" s="12">
        <f t="shared" si="0"/>
        <v>24050</v>
      </c>
    </row>
    <row r="142" spans="1:12" x14ac:dyDescent="0.25">
      <c r="A142" s="1" t="s">
        <v>8</v>
      </c>
      <c r="B142" s="1" t="s">
        <v>225</v>
      </c>
      <c r="C142" s="1" t="s">
        <v>130</v>
      </c>
      <c r="D142" s="1"/>
      <c r="E142" s="1" t="s">
        <v>13</v>
      </c>
      <c r="F142" s="5" t="s">
        <v>226</v>
      </c>
      <c r="G142" s="3">
        <v>900</v>
      </c>
      <c r="H142" s="3">
        <v>900</v>
      </c>
      <c r="I142" s="3">
        <v>515.26</v>
      </c>
      <c r="J142" s="3">
        <v>920</v>
      </c>
      <c r="K142" s="3">
        <v>950</v>
      </c>
    </row>
    <row r="143" spans="1:12" x14ac:dyDescent="0.25">
      <c r="A143" s="1" t="s">
        <v>8</v>
      </c>
      <c r="B143" s="1" t="s">
        <v>225</v>
      </c>
      <c r="C143" s="1" t="s">
        <v>130</v>
      </c>
      <c r="D143" s="1"/>
      <c r="E143" s="1" t="s">
        <v>13</v>
      </c>
      <c r="F143" s="5" t="s">
        <v>227</v>
      </c>
      <c r="G143" s="3">
        <v>0</v>
      </c>
      <c r="H143" s="3">
        <v>0</v>
      </c>
      <c r="I143" s="3">
        <v>171.7</v>
      </c>
    </row>
    <row r="144" spans="1:12" x14ac:dyDescent="0.25">
      <c r="A144" s="1" t="s">
        <v>8</v>
      </c>
      <c r="B144" s="1" t="s">
        <v>225</v>
      </c>
      <c r="C144" s="1" t="s">
        <v>134</v>
      </c>
      <c r="D144" s="1"/>
      <c r="E144" s="1" t="s">
        <v>13</v>
      </c>
      <c r="F144" s="5" t="s">
        <v>228</v>
      </c>
      <c r="G144" s="3">
        <v>0</v>
      </c>
      <c r="H144" s="3">
        <v>0</v>
      </c>
      <c r="I144" s="3">
        <v>0</v>
      </c>
    </row>
    <row r="145" spans="1:11" x14ac:dyDescent="0.25">
      <c r="A145" s="1" t="s">
        <v>8</v>
      </c>
      <c r="B145" s="1" t="s">
        <v>225</v>
      </c>
      <c r="C145" s="1" t="s">
        <v>136</v>
      </c>
      <c r="D145" s="1"/>
      <c r="E145" s="1" t="s">
        <v>13</v>
      </c>
      <c r="F145" s="5" t="s">
        <v>229</v>
      </c>
      <c r="G145" s="3">
        <v>57</v>
      </c>
      <c r="H145" s="3">
        <v>57</v>
      </c>
      <c r="I145" s="3">
        <v>42.7</v>
      </c>
      <c r="J145" s="3">
        <v>75</v>
      </c>
      <c r="K145" s="3">
        <v>100</v>
      </c>
    </row>
    <row r="146" spans="1:11" x14ac:dyDescent="0.25">
      <c r="A146" s="1" t="s">
        <v>8</v>
      </c>
      <c r="B146" s="1" t="s">
        <v>225</v>
      </c>
      <c r="C146" s="1" t="s">
        <v>138</v>
      </c>
      <c r="D146" s="1"/>
      <c r="E146" s="1" t="s">
        <v>13</v>
      </c>
      <c r="F146" s="5" t="s">
        <v>139</v>
      </c>
      <c r="G146" s="3">
        <v>0</v>
      </c>
      <c r="H146" s="3">
        <v>0</v>
      </c>
      <c r="I146" s="3">
        <v>7.9</v>
      </c>
      <c r="J146" s="245">
        <v>220</v>
      </c>
      <c r="K146" s="245">
        <v>231</v>
      </c>
    </row>
    <row r="147" spans="1:11" x14ac:dyDescent="0.25">
      <c r="A147" s="1" t="s">
        <v>8</v>
      </c>
      <c r="B147" s="1" t="s">
        <v>225</v>
      </c>
      <c r="C147" s="1" t="s">
        <v>141</v>
      </c>
      <c r="D147" s="244"/>
      <c r="E147" s="1" t="s">
        <v>13</v>
      </c>
      <c r="F147" s="5" t="s">
        <v>230</v>
      </c>
      <c r="G147" s="3">
        <v>15</v>
      </c>
      <c r="H147" s="3">
        <v>15</v>
      </c>
      <c r="I147" s="3">
        <v>9.61</v>
      </c>
      <c r="J147" s="245"/>
      <c r="K147" s="245"/>
    </row>
    <row r="148" spans="1:11" x14ac:dyDescent="0.25">
      <c r="A148" s="1" t="s">
        <v>8</v>
      </c>
      <c r="B148" s="1" t="s">
        <v>225</v>
      </c>
      <c r="C148" s="1" t="s">
        <v>143</v>
      </c>
      <c r="D148" s="244"/>
      <c r="E148" s="1" t="s">
        <v>13</v>
      </c>
      <c r="F148" s="5" t="s">
        <v>231</v>
      </c>
      <c r="G148" s="3">
        <v>125</v>
      </c>
      <c r="H148" s="3">
        <v>125</v>
      </c>
      <c r="I148" s="3">
        <v>96.6</v>
      </c>
      <c r="J148" s="245"/>
      <c r="K148" s="245"/>
    </row>
    <row r="149" spans="1:11" x14ac:dyDescent="0.25">
      <c r="A149" s="1" t="s">
        <v>8</v>
      </c>
      <c r="B149" s="1" t="s">
        <v>225</v>
      </c>
      <c r="C149" s="1" t="s">
        <v>145</v>
      </c>
      <c r="D149" s="244"/>
      <c r="E149" s="1" t="s">
        <v>13</v>
      </c>
      <c r="F149" s="5" t="s">
        <v>232</v>
      </c>
      <c r="G149" s="3">
        <v>8</v>
      </c>
      <c r="H149" s="3">
        <v>8</v>
      </c>
      <c r="I149" s="3">
        <v>5.46</v>
      </c>
      <c r="J149" s="245"/>
      <c r="K149" s="245"/>
    </row>
    <row r="150" spans="1:11" x14ac:dyDescent="0.25">
      <c r="A150" s="1" t="s">
        <v>8</v>
      </c>
      <c r="B150" s="1" t="s">
        <v>225</v>
      </c>
      <c r="C150" s="1" t="s">
        <v>147</v>
      </c>
      <c r="D150" s="244"/>
      <c r="E150" s="1" t="s">
        <v>13</v>
      </c>
      <c r="F150" s="5" t="s">
        <v>233</v>
      </c>
      <c r="G150" s="3">
        <v>0</v>
      </c>
      <c r="H150" s="3">
        <v>0</v>
      </c>
      <c r="I150" s="3">
        <v>14.22</v>
      </c>
      <c r="J150" s="245"/>
      <c r="K150" s="245"/>
    </row>
    <row r="151" spans="1:11" x14ac:dyDescent="0.25">
      <c r="A151" s="1" t="s">
        <v>8</v>
      </c>
      <c r="B151" s="1" t="s">
        <v>225</v>
      </c>
      <c r="C151" s="1" t="s">
        <v>149</v>
      </c>
      <c r="D151" s="244"/>
      <c r="E151" s="1" t="s">
        <v>13</v>
      </c>
      <c r="F151" s="5" t="s">
        <v>150</v>
      </c>
      <c r="G151" s="3">
        <v>0</v>
      </c>
      <c r="H151" s="3">
        <v>0</v>
      </c>
      <c r="I151" s="3">
        <v>1.7</v>
      </c>
      <c r="J151" s="245"/>
      <c r="K151" s="245"/>
    </row>
    <row r="152" spans="1:11" x14ac:dyDescent="0.25">
      <c r="A152" s="1" t="s">
        <v>8</v>
      </c>
      <c r="B152" s="1" t="s">
        <v>225</v>
      </c>
      <c r="C152" s="1" t="s">
        <v>151</v>
      </c>
      <c r="D152" s="244"/>
      <c r="E152" s="1" t="s">
        <v>13</v>
      </c>
      <c r="F152" s="5" t="s">
        <v>234</v>
      </c>
      <c r="G152" s="3">
        <v>45</v>
      </c>
      <c r="H152" s="3">
        <v>45</v>
      </c>
      <c r="I152" s="3">
        <v>32.770000000000003</v>
      </c>
      <c r="J152" s="245"/>
      <c r="K152" s="245"/>
    </row>
    <row r="153" spans="1:11" x14ac:dyDescent="0.25">
      <c r="A153" s="1" t="s">
        <v>8</v>
      </c>
      <c r="B153" s="1" t="s">
        <v>225</v>
      </c>
      <c r="C153" s="1" t="s">
        <v>235</v>
      </c>
      <c r="D153" s="1"/>
      <c r="E153" s="1" t="s">
        <v>13</v>
      </c>
      <c r="F153" s="5" t="s">
        <v>236</v>
      </c>
      <c r="G153" s="3">
        <v>250</v>
      </c>
      <c r="H153" s="3">
        <v>250</v>
      </c>
      <c r="I153" s="3">
        <v>52.21</v>
      </c>
      <c r="J153" s="3">
        <v>160</v>
      </c>
      <c r="K153" s="3">
        <v>160</v>
      </c>
    </row>
    <row r="154" spans="1:11" x14ac:dyDescent="0.25">
      <c r="A154" s="1" t="s">
        <v>8</v>
      </c>
      <c r="B154" s="1" t="s">
        <v>225</v>
      </c>
      <c r="C154" s="1" t="s">
        <v>235</v>
      </c>
      <c r="D154" s="1"/>
      <c r="E154" s="1" t="s">
        <v>13</v>
      </c>
      <c r="F154" s="5" t="s">
        <v>237</v>
      </c>
      <c r="G154" s="3">
        <v>0</v>
      </c>
      <c r="H154" s="3">
        <v>0</v>
      </c>
      <c r="I154" s="3">
        <v>0</v>
      </c>
    </row>
    <row r="155" spans="1:11" x14ac:dyDescent="0.25">
      <c r="A155" s="1" t="s">
        <v>8</v>
      </c>
      <c r="B155" s="1" t="s">
        <v>225</v>
      </c>
      <c r="C155" s="1" t="s">
        <v>235</v>
      </c>
      <c r="D155" s="1"/>
      <c r="E155" s="1" t="s">
        <v>13</v>
      </c>
      <c r="F155" s="5" t="s">
        <v>238</v>
      </c>
      <c r="G155" s="3">
        <v>0</v>
      </c>
      <c r="H155" s="3">
        <v>0</v>
      </c>
      <c r="I155" s="3">
        <v>71.94</v>
      </c>
    </row>
    <row r="156" spans="1:11" x14ac:dyDescent="0.25">
      <c r="A156" s="1" t="s">
        <v>8</v>
      </c>
      <c r="B156" s="1" t="s">
        <v>225</v>
      </c>
      <c r="C156" s="1" t="s">
        <v>235</v>
      </c>
      <c r="D156" s="1"/>
      <c r="E156" s="1" t="s">
        <v>13</v>
      </c>
      <c r="F156" s="5" t="s">
        <v>239</v>
      </c>
      <c r="G156" s="3">
        <v>0</v>
      </c>
      <c r="H156" s="3">
        <v>0</v>
      </c>
      <c r="I156" s="3">
        <v>0</v>
      </c>
    </row>
    <row r="157" spans="1:11" x14ac:dyDescent="0.25">
      <c r="A157" s="1" t="s">
        <v>8</v>
      </c>
      <c r="B157" s="1" t="s">
        <v>225</v>
      </c>
      <c r="C157" s="1" t="s">
        <v>212</v>
      </c>
      <c r="D157" s="1"/>
      <c r="E157" s="1" t="s">
        <v>13</v>
      </c>
      <c r="F157" s="5" t="s">
        <v>240</v>
      </c>
      <c r="G157" s="3">
        <v>0</v>
      </c>
      <c r="H157" s="3">
        <v>0</v>
      </c>
      <c r="I157" s="3">
        <v>0</v>
      </c>
    </row>
    <row r="158" spans="1:11" s="13" customFormat="1" x14ac:dyDescent="0.25">
      <c r="A158" s="10"/>
      <c r="B158" s="10"/>
      <c r="C158" s="10"/>
      <c r="D158" s="10"/>
      <c r="E158" s="10"/>
      <c r="F158" s="11"/>
      <c r="G158" s="12">
        <f>SUM(G142:G157)</f>
        <v>1400</v>
      </c>
      <c r="H158" s="12">
        <f t="shared" ref="H158:K158" si="1">SUM(H142:H157)</f>
        <v>1400</v>
      </c>
      <c r="I158" s="12">
        <f t="shared" si="1"/>
        <v>1022.0700000000002</v>
      </c>
      <c r="J158" s="12">
        <f t="shared" si="1"/>
        <v>1375</v>
      </c>
      <c r="K158" s="12">
        <f t="shared" si="1"/>
        <v>1441</v>
      </c>
    </row>
    <row r="159" spans="1:11" x14ac:dyDescent="0.25">
      <c r="A159" s="1" t="s">
        <v>8</v>
      </c>
      <c r="B159" s="1" t="s">
        <v>241</v>
      </c>
      <c r="C159" s="1" t="s">
        <v>136</v>
      </c>
      <c r="D159" s="1"/>
      <c r="E159" s="1" t="s">
        <v>68</v>
      </c>
      <c r="F159" s="5" t="s">
        <v>242</v>
      </c>
      <c r="G159" s="3">
        <v>0</v>
      </c>
      <c r="H159" s="3">
        <v>12</v>
      </c>
      <c r="I159" s="3">
        <v>11.94</v>
      </c>
    </row>
    <row r="160" spans="1:11" x14ac:dyDescent="0.25">
      <c r="A160" s="1" t="s">
        <v>8</v>
      </c>
      <c r="B160" s="1" t="s">
        <v>241</v>
      </c>
      <c r="C160" s="1" t="s">
        <v>138</v>
      </c>
      <c r="D160" s="1"/>
      <c r="E160" s="1" t="s">
        <v>68</v>
      </c>
      <c r="F160" s="5" t="s">
        <v>242</v>
      </c>
      <c r="G160" s="3">
        <v>0</v>
      </c>
      <c r="H160" s="3">
        <v>14</v>
      </c>
      <c r="I160" s="3">
        <v>13.72</v>
      </c>
    </row>
    <row r="161" spans="1:9" x14ac:dyDescent="0.25">
      <c r="A161" s="1" t="s">
        <v>8</v>
      </c>
      <c r="B161" s="1" t="s">
        <v>241</v>
      </c>
      <c r="C161" s="1" t="s">
        <v>143</v>
      </c>
      <c r="D161" s="1"/>
      <c r="E161" s="1" t="s">
        <v>68</v>
      </c>
      <c r="F161" s="5" t="s">
        <v>243</v>
      </c>
      <c r="G161" s="3">
        <v>0</v>
      </c>
      <c r="H161" s="3">
        <v>8</v>
      </c>
      <c r="I161" s="3">
        <v>8.07</v>
      </c>
    </row>
    <row r="162" spans="1:9" x14ac:dyDescent="0.25">
      <c r="A162" s="1" t="s">
        <v>8</v>
      </c>
      <c r="B162" s="1" t="s">
        <v>241</v>
      </c>
      <c r="C162" s="1" t="s">
        <v>145</v>
      </c>
      <c r="D162" s="1"/>
      <c r="E162" s="1" t="s">
        <v>68</v>
      </c>
      <c r="F162" s="5" t="s">
        <v>244</v>
      </c>
      <c r="G162" s="3">
        <v>0</v>
      </c>
      <c r="H162" s="3">
        <v>0.5</v>
      </c>
      <c r="I162" s="3">
        <v>0.46</v>
      </c>
    </row>
    <row r="163" spans="1:9" x14ac:dyDescent="0.25">
      <c r="A163" s="1" t="s">
        <v>8</v>
      </c>
      <c r="B163" s="1" t="s">
        <v>241</v>
      </c>
      <c r="C163" s="1" t="s">
        <v>147</v>
      </c>
      <c r="D163" s="1"/>
      <c r="E163" s="1" t="s">
        <v>68</v>
      </c>
      <c r="F163" s="5" t="s">
        <v>245</v>
      </c>
      <c r="G163" s="3">
        <v>0</v>
      </c>
      <c r="H163" s="3">
        <v>1.5</v>
      </c>
      <c r="I163" s="3">
        <v>1.72</v>
      </c>
    </row>
    <row r="164" spans="1:9" x14ac:dyDescent="0.25">
      <c r="A164" s="1" t="s">
        <v>8</v>
      </c>
      <c r="B164" s="1" t="s">
        <v>241</v>
      </c>
      <c r="C164" s="1" t="s">
        <v>151</v>
      </c>
      <c r="D164" s="1"/>
      <c r="E164" s="1" t="s">
        <v>68</v>
      </c>
      <c r="F164" s="5" t="s">
        <v>246</v>
      </c>
      <c r="G164" s="3">
        <v>0</v>
      </c>
      <c r="H164" s="3">
        <v>3</v>
      </c>
      <c r="I164" s="3">
        <v>2.73</v>
      </c>
    </row>
    <row r="165" spans="1:9" x14ac:dyDescent="0.25">
      <c r="A165" s="1" t="s">
        <v>8</v>
      </c>
      <c r="B165" s="1" t="s">
        <v>241</v>
      </c>
      <c r="C165" s="1" t="s">
        <v>154</v>
      </c>
      <c r="D165" s="1"/>
      <c r="E165" s="1" t="s">
        <v>68</v>
      </c>
      <c r="F165" s="5" t="s">
        <v>247</v>
      </c>
      <c r="G165" s="3">
        <v>0</v>
      </c>
      <c r="H165" s="3">
        <v>0</v>
      </c>
      <c r="I165" s="3">
        <v>0</v>
      </c>
    </row>
    <row r="166" spans="1:9" x14ac:dyDescent="0.25">
      <c r="A166" s="1" t="s">
        <v>8</v>
      </c>
      <c r="B166" s="1" t="s">
        <v>241</v>
      </c>
      <c r="C166" s="1" t="s">
        <v>156</v>
      </c>
      <c r="D166" s="1"/>
      <c r="E166" s="1" t="s">
        <v>68</v>
      </c>
      <c r="F166" s="5" t="s">
        <v>248</v>
      </c>
      <c r="G166" s="3">
        <v>0</v>
      </c>
      <c r="H166" s="3">
        <v>25</v>
      </c>
      <c r="I166" s="3">
        <v>25</v>
      </c>
    </row>
    <row r="167" spans="1:9" x14ac:dyDescent="0.25">
      <c r="A167" s="1" t="s">
        <v>8</v>
      </c>
      <c r="B167" s="1" t="s">
        <v>241</v>
      </c>
      <c r="C167" s="1" t="s">
        <v>156</v>
      </c>
      <c r="D167" s="1"/>
      <c r="E167" s="1" t="s">
        <v>68</v>
      </c>
      <c r="F167" s="5" t="s">
        <v>249</v>
      </c>
      <c r="G167" s="3">
        <v>0</v>
      </c>
      <c r="H167" s="3">
        <v>0</v>
      </c>
      <c r="I167" s="3">
        <v>0</v>
      </c>
    </row>
    <row r="168" spans="1:9" x14ac:dyDescent="0.25">
      <c r="A168" s="1" t="s">
        <v>8</v>
      </c>
      <c r="B168" s="1" t="s">
        <v>241</v>
      </c>
      <c r="C168" s="1" t="s">
        <v>162</v>
      </c>
      <c r="D168" s="1"/>
      <c r="E168" s="1" t="s">
        <v>68</v>
      </c>
      <c r="F168" s="5" t="s">
        <v>250</v>
      </c>
      <c r="G168" s="3">
        <v>0</v>
      </c>
      <c r="H168" s="3">
        <v>5</v>
      </c>
      <c r="I168" s="3">
        <v>0</v>
      </c>
    </row>
    <row r="169" spans="1:9" x14ac:dyDescent="0.25">
      <c r="A169" s="1" t="s">
        <v>8</v>
      </c>
      <c r="B169" s="1" t="s">
        <v>241</v>
      </c>
      <c r="C169" s="1" t="s">
        <v>162</v>
      </c>
      <c r="D169" s="1"/>
      <c r="E169" s="1" t="s">
        <v>68</v>
      </c>
      <c r="F169" s="5" t="s">
        <v>251</v>
      </c>
      <c r="G169" s="3">
        <v>0</v>
      </c>
      <c r="H169" s="3">
        <v>0</v>
      </c>
      <c r="I169" s="3">
        <v>5</v>
      </c>
    </row>
    <row r="170" spans="1:9" x14ac:dyDescent="0.25">
      <c r="A170" s="1" t="s">
        <v>8</v>
      </c>
      <c r="B170" s="1" t="s">
        <v>241</v>
      </c>
      <c r="C170" s="1" t="s">
        <v>174</v>
      </c>
      <c r="D170" s="1"/>
      <c r="E170" s="1" t="s">
        <v>68</v>
      </c>
      <c r="F170" s="5" t="s">
        <v>252</v>
      </c>
      <c r="G170" s="3">
        <v>0</v>
      </c>
      <c r="H170" s="3">
        <v>68</v>
      </c>
      <c r="I170" s="3">
        <v>0</v>
      </c>
    </row>
    <row r="171" spans="1:9" x14ac:dyDescent="0.25">
      <c r="A171" s="1" t="s">
        <v>8</v>
      </c>
      <c r="B171" s="1" t="s">
        <v>241</v>
      </c>
      <c r="C171" s="1" t="s">
        <v>174</v>
      </c>
      <c r="D171" s="1"/>
      <c r="E171" s="1" t="s">
        <v>68</v>
      </c>
      <c r="F171" s="5" t="s">
        <v>253</v>
      </c>
      <c r="G171" s="3">
        <v>0</v>
      </c>
      <c r="H171" s="3">
        <v>0</v>
      </c>
      <c r="I171" s="3">
        <v>68.010000000000005</v>
      </c>
    </row>
    <row r="172" spans="1:9" x14ac:dyDescent="0.25">
      <c r="A172" s="1" t="s">
        <v>8</v>
      </c>
      <c r="B172" s="1" t="s">
        <v>241</v>
      </c>
      <c r="C172" s="1" t="s">
        <v>183</v>
      </c>
      <c r="D172" s="1"/>
      <c r="E172" s="1" t="s">
        <v>68</v>
      </c>
      <c r="F172" s="5" t="s">
        <v>254</v>
      </c>
      <c r="G172" s="3">
        <v>0</v>
      </c>
      <c r="H172" s="3">
        <v>10</v>
      </c>
      <c r="I172" s="3">
        <v>9.92</v>
      </c>
    </row>
    <row r="173" spans="1:9" x14ac:dyDescent="0.25">
      <c r="A173" s="1" t="s">
        <v>8</v>
      </c>
      <c r="B173" s="1" t="s">
        <v>241</v>
      </c>
      <c r="C173" s="1" t="s">
        <v>255</v>
      </c>
      <c r="D173" s="1"/>
      <c r="E173" s="1" t="s">
        <v>68</v>
      </c>
      <c r="F173" s="5" t="s">
        <v>256</v>
      </c>
      <c r="G173" s="3">
        <v>0</v>
      </c>
      <c r="H173" s="3">
        <v>10</v>
      </c>
      <c r="I173" s="3">
        <v>9.99</v>
      </c>
    </row>
    <row r="174" spans="1:9" x14ac:dyDescent="0.25">
      <c r="A174" s="1" t="s">
        <v>8</v>
      </c>
      <c r="B174" s="1" t="s">
        <v>241</v>
      </c>
      <c r="C174" s="1" t="s">
        <v>191</v>
      </c>
      <c r="D174" s="1"/>
      <c r="E174" s="1" t="s">
        <v>68</v>
      </c>
      <c r="F174" s="5" t="s">
        <v>257</v>
      </c>
      <c r="G174" s="3">
        <v>0</v>
      </c>
      <c r="H174" s="3">
        <v>0</v>
      </c>
      <c r="I174" s="3">
        <v>0</v>
      </c>
    </row>
    <row r="175" spans="1:9" x14ac:dyDescent="0.25">
      <c r="A175" s="1" t="s">
        <v>8</v>
      </c>
      <c r="B175" s="1" t="s">
        <v>241</v>
      </c>
      <c r="C175" s="1" t="s">
        <v>191</v>
      </c>
      <c r="D175" s="1"/>
      <c r="E175" s="1" t="s">
        <v>68</v>
      </c>
      <c r="F175" s="5" t="s">
        <v>258</v>
      </c>
      <c r="G175" s="3">
        <v>0</v>
      </c>
      <c r="H175" s="3">
        <v>0</v>
      </c>
      <c r="I175" s="3">
        <v>0</v>
      </c>
    </row>
    <row r="176" spans="1:9" x14ac:dyDescent="0.25">
      <c r="A176" s="1" t="s">
        <v>8</v>
      </c>
      <c r="B176" s="1" t="s">
        <v>241</v>
      </c>
      <c r="C176" s="1" t="s">
        <v>202</v>
      </c>
      <c r="D176" s="1"/>
      <c r="E176" s="1" t="s">
        <v>68</v>
      </c>
      <c r="F176" s="5" t="s">
        <v>259</v>
      </c>
      <c r="G176" s="3">
        <v>0</v>
      </c>
      <c r="H176" s="3">
        <v>0</v>
      </c>
      <c r="I176" s="3">
        <v>0</v>
      </c>
    </row>
    <row r="177" spans="1:11" x14ac:dyDescent="0.25">
      <c r="A177" s="1" t="s">
        <v>8</v>
      </c>
      <c r="B177" s="1" t="s">
        <v>241</v>
      </c>
      <c r="C177" s="1" t="s">
        <v>202</v>
      </c>
      <c r="D177" s="1"/>
      <c r="E177" s="1" t="s">
        <v>68</v>
      </c>
      <c r="F177" s="5" t="s">
        <v>260</v>
      </c>
      <c r="G177" s="3">
        <v>0</v>
      </c>
      <c r="H177" s="3">
        <v>0</v>
      </c>
      <c r="I177" s="3">
        <v>0</v>
      </c>
    </row>
    <row r="178" spans="1:11" x14ac:dyDescent="0.25">
      <c r="A178" s="1" t="s">
        <v>8</v>
      </c>
      <c r="B178" s="1" t="s">
        <v>241</v>
      </c>
      <c r="C178" s="1" t="s">
        <v>261</v>
      </c>
      <c r="D178" s="1"/>
      <c r="E178" s="1" t="s">
        <v>68</v>
      </c>
      <c r="F178" s="5" t="s">
        <v>262</v>
      </c>
      <c r="G178" s="3">
        <v>0</v>
      </c>
      <c r="H178" s="3">
        <v>49</v>
      </c>
      <c r="I178" s="3">
        <v>49</v>
      </c>
    </row>
    <row r="179" spans="1:11" x14ac:dyDescent="0.25">
      <c r="A179" s="1" t="s">
        <v>8</v>
      </c>
      <c r="B179" s="1" t="s">
        <v>241</v>
      </c>
      <c r="C179" s="1" t="s">
        <v>212</v>
      </c>
      <c r="D179" s="1"/>
      <c r="E179" s="1" t="s">
        <v>68</v>
      </c>
      <c r="F179" s="5" t="s">
        <v>263</v>
      </c>
      <c r="G179" s="3">
        <v>0</v>
      </c>
      <c r="H179" s="3">
        <v>199</v>
      </c>
      <c r="I179" s="3">
        <v>138.93</v>
      </c>
    </row>
    <row r="180" spans="1:11" x14ac:dyDescent="0.25">
      <c r="A180" s="1" t="s">
        <v>8</v>
      </c>
      <c r="B180" s="1" t="s">
        <v>241</v>
      </c>
      <c r="C180" s="1" t="s">
        <v>212</v>
      </c>
      <c r="D180" s="1"/>
      <c r="E180" s="1" t="s">
        <v>68</v>
      </c>
      <c r="F180" s="5" t="s">
        <v>264</v>
      </c>
      <c r="G180" s="3">
        <v>0</v>
      </c>
      <c r="H180" s="3">
        <v>0</v>
      </c>
      <c r="I180" s="3">
        <v>60.37</v>
      </c>
    </row>
    <row r="181" spans="1:11" x14ac:dyDescent="0.25">
      <c r="A181" s="1" t="s">
        <v>8</v>
      </c>
      <c r="B181" s="1" t="s">
        <v>241</v>
      </c>
      <c r="C181" s="1" t="s">
        <v>214</v>
      </c>
      <c r="D181" s="1"/>
      <c r="E181" s="1" t="s">
        <v>68</v>
      </c>
      <c r="F181" s="5" t="s">
        <v>265</v>
      </c>
      <c r="G181" s="3">
        <v>0</v>
      </c>
      <c r="H181" s="3">
        <v>57.5</v>
      </c>
      <c r="I181" s="3">
        <v>57.65</v>
      </c>
    </row>
    <row r="182" spans="1:11" x14ac:dyDescent="0.25">
      <c r="A182" s="1" t="s">
        <v>8</v>
      </c>
      <c r="B182" s="1" t="s">
        <v>241</v>
      </c>
      <c r="C182" s="1" t="s">
        <v>214</v>
      </c>
      <c r="D182" s="1"/>
      <c r="E182" s="1" t="s">
        <v>68</v>
      </c>
      <c r="F182" s="5" t="s">
        <v>266</v>
      </c>
      <c r="G182" s="3">
        <v>0</v>
      </c>
      <c r="H182" s="3">
        <v>0</v>
      </c>
      <c r="I182" s="3">
        <v>0</v>
      </c>
    </row>
    <row r="183" spans="1:11" x14ac:dyDescent="0.25">
      <c r="A183" s="1" t="s">
        <v>8</v>
      </c>
      <c r="B183" s="1" t="s">
        <v>241</v>
      </c>
      <c r="C183" s="1" t="s">
        <v>267</v>
      </c>
      <c r="D183" s="1"/>
      <c r="E183" s="1" t="s">
        <v>68</v>
      </c>
      <c r="F183" s="5" t="s">
        <v>58</v>
      </c>
      <c r="G183" s="3">
        <v>0</v>
      </c>
      <c r="H183" s="3">
        <v>177.5</v>
      </c>
      <c r="I183" s="3">
        <v>177.49</v>
      </c>
    </row>
    <row r="184" spans="1:11" s="13" customFormat="1" x14ac:dyDescent="0.25">
      <c r="A184" s="10"/>
      <c r="B184" s="10"/>
      <c r="C184" s="10"/>
      <c r="D184" s="10"/>
      <c r="E184" s="10"/>
      <c r="F184" s="11"/>
      <c r="G184" s="12">
        <f>SUM(G159:G183)</f>
        <v>0</v>
      </c>
      <c r="H184" s="12">
        <f t="shared" ref="H184:K184" si="2">SUM(H159:H183)</f>
        <v>640</v>
      </c>
      <c r="I184" s="12">
        <f t="shared" si="2"/>
        <v>640</v>
      </c>
      <c r="J184" s="12">
        <v>640</v>
      </c>
      <c r="K184" s="12">
        <f t="shared" si="2"/>
        <v>0</v>
      </c>
    </row>
    <row r="185" spans="1:11" x14ac:dyDescent="0.25">
      <c r="A185" s="1" t="s">
        <v>8</v>
      </c>
      <c r="B185" s="1" t="s">
        <v>268</v>
      </c>
      <c r="C185" s="1" t="s">
        <v>174</v>
      </c>
      <c r="D185" s="1"/>
      <c r="E185" s="1" t="s">
        <v>13</v>
      </c>
      <c r="F185" s="5" t="s">
        <v>175</v>
      </c>
      <c r="G185" s="3">
        <v>0</v>
      </c>
      <c r="H185" s="3">
        <v>160</v>
      </c>
      <c r="I185" s="3">
        <v>177.69</v>
      </c>
      <c r="J185" s="3">
        <v>180</v>
      </c>
      <c r="K185" s="3">
        <v>160</v>
      </c>
    </row>
    <row r="186" spans="1:11" x14ac:dyDescent="0.25">
      <c r="A186" s="1" t="s">
        <v>8</v>
      </c>
      <c r="B186" s="1" t="s">
        <v>268</v>
      </c>
      <c r="C186" s="1" t="s">
        <v>269</v>
      </c>
      <c r="D186" s="1"/>
      <c r="E186" s="1" t="s">
        <v>13</v>
      </c>
      <c r="F186" s="5" t="s">
        <v>270</v>
      </c>
      <c r="G186" s="3">
        <v>0</v>
      </c>
      <c r="H186" s="3">
        <v>0</v>
      </c>
      <c r="I186" s="3">
        <v>0</v>
      </c>
    </row>
    <row r="187" spans="1:11" x14ac:dyDescent="0.25">
      <c r="A187" s="1" t="s">
        <v>8</v>
      </c>
      <c r="B187" s="1" t="s">
        <v>268</v>
      </c>
      <c r="C187" s="1" t="s">
        <v>271</v>
      </c>
      <c r="D187" s="1"/>
      <c r="E187" s="1" t="s">
        <v>13</v>
      </c>
      <c r="F187" s="5" t="s">
        <v>272</v>
      </c>
      <c r="G187" s="3">
        <v>0</v>
      </c>
      <c r="H187" s="3">
        <v>0</v>
      </c>
      <c r="I187" s="3">
        <v>0</v>
      </c>
    </row>
    <row r="188" spans="1:11" x14ac:dyDescent="0.25">
      <c r="A188" s="1" t="s">
        <v>8</v>
      </c>
      <c r="B188" s="1" t="s">
        <v>268</v>
      </c>
      <c r="C188" s="1" t="s">
        <v>271</v>
      </c>
      <c r="D188" s="1"/>
      <c r="E188" s="1" t="s">
        <v>13</v>
      </c>
      <c r="F188" s="5" t="s">
        <v>273</v>
      </c>
      <c r="G188" s="3">
        <v>0</v>
      </c>
      <c r="H188" s="3">
        <v>0</v>
      </c>
      <c r="I188" s="3">
        <v>0</v>
      </c>
    </row>
    <row r="189" spans="1:11" x14ac:dyDescent="0.25">
      <c r="A189" s="1" t="s">
        <v>8</v>
      </c>
      <c r="B189" s="1" t="s">
        <v>268</v>
      </c>
      <c r="C189" s="1" t="s">
        <v>255</v>
      </c>
      <c r="D189" s="1"/>
      <c r="E189" s="1" t="s">
        <v>13</v>
      </c>
      <c r="F189" s="5" t="s">
        <v>274</v>
      </c>
      <c r="G189" s="3">
        <v>80</v>
      </c>
      <c r="H189" s="3">
        <v>80</v>
      </c>
      <c r="I189" s="3">
        <v>74.989999999999995</v>
      </c>
      <c r="J189" s="3">
        <v>80</v>
      </c>
      <c r="K189" s="3">
        <v>80</v>
      </c>
    </row>
    <row r="190" spans="1:11" x14ac:dyDescent="0.25">
      <c r="A190" s="1" t="s">
        <v>8</v>
      </c>
      <c r="B190" s="1" t="s">
        <v>268</v>
      </c>
      <c r="C190" s="1" t="s">
        <v>275</v>
      </c>
      <c r="D190" s="1"/>
      <c r="E190" s="1" t="s">
        <v>13</v>
      </c>
      <c r="F190" s="5" t="s">
        <v>276</v>
      </c>
      <c r="G190" s="3">
        <v>80</v>
      </c>
      <c r="H190" s="3">
        <v>0</v>
      </c>
      <c r="I190" s="3">
        <v>0</v>
      </c>
    </row>
    <row r="191" spans="1:11" x14ac:dyDescent="0.25">
      <c r="A191" s="1" t="s">
        <v>8</v>
      </c>
      <c r="B191" s="1" t="s">
        <v>268</v>
      </c>
      <c r="C191" s="1" t="s">
        <v>275</v>
      </c>
      <c r="D191" s="1"/>
      <c r="E191" s="1" t="s">
        <v>13</v>
      </c>
      <c r="F191" s="5" t="s">
        <v>277</v>
      </c>
      <c r="G191" s="3">
        <v>0</v>
      </c>
      <c r="H191" s="3">
        <v>0</v>
      </c>
      <c r="I191" s="3">
        <v>138.91999999999999</v>
      </c>
      <c r="J191" s="3">
        <v>140</v>
      </c>
      <c r="K191" s="3">
        <v>150</v>
      </c>
    </row>
    <row r="192" spans="1:11" x14ac:dyDescent="0.25">
      <c r="A192" s="1" t="s">
        <v>8</v>
      </c>
      <c r="B192" s="1" t="s">
        <v>268</v>
      </c>
      <c r="C192" s="1" t="s">
        <v>278</v>
      </c>
      <c r="D192" s="1"/>
      <c r="E192" s="1" t="s">
        <v>13</v>
      </c>
      <c r="F192" s="5" t="s">
        <v>279</v>
      </c>
      <c r="G192" s="3">
        <v>140</v>
      </c>
      <c r="H192" s="3">
        <v>140</v>
      </c>
      <c r="I192" s="3">
        <v>140.69999999999999</v>
      </c>
      <c r="J192" s="3">
        <v>140</v>
      </c>
      <c r="K192" s="3">
        <v>140</v>
      </c>
    </row>
    <row r="193" spans="1:11" x14ac:dyDescent="0.25">
      <c r="A193" s="1" t="s">
        <v>8</v>
      </c>
      <c r="B193" s="1" t="s">
        <v>268</v>
      </c>
      <c r="C193" s="1" t="s">
        <v>278</v>
      </c>
      <c r="D193" s="1"/>
      <c r="E193" s="1" t="s">
        <v>13</v>
      </c>
      <c r="F193" s="5" t="s">
        <v>280</v>
      </c>
      <c r="G193" s="3">
        <v>0</v>
      </c>
      <c r="H193" s="3">
        <v>0</v>
      </c>
      <c r="I193" s="3">
        <v>0</v>
      </c>
    </row>
    <row r="194" spans="1:11" x14ac:dyDescent="0.25">
      <c r="A194" s="1" t="s">
        <v>8</v>
      </c>
      <c r="B194" s="1" t="s">
        <v>268</v>
      </c>
      <c r="C194" s="1" t="s">
        <v>191</v>
      </c>
      <c r="D194" s="1"/>
      <c r="E194" s="1" t="s">
        <v>13</v>
      </c>
      <c r="F194" s="5" t="s">
        <v>281</v>
      </c>
      <c r="G194" s="3">
        <v>0</v>
      </c>
      <c r="H194" s="3">
        <v>0</v>
      </c>
      <c r="I194" s="3">
        <v>0</v>
      </c>
    </row>
    <row r="195" spans="1:11" x14ac:dyDescent="0.25">
      <c r="A195" s="1" t="s">
        <v>8</v>
      </c>
      <c r="B195" s="1" t="s">
        <v>268</v>
      </c>
      <c r="C195" s="1" t="s">
        <v>197</v>
      </c>
      <c r="D195" s="1"/>
      <c r="E195" s="1" t="s">
        <v>13</v>
      </c>
      <c r="F195" s="5" t="s">
        <v>282</v>
      </c>
      <c r="G195" s="3">
        <v>0</v>
      </c>
      <c r="H195" s="3">
        <v>120</v>
      </c>
      <c r="I195" s="3">
        <v>0</v>
      </c>
    </row>
    <row r="196" spans="1:11" x14ac:dyDescent="0.25">
      <c r="A196" s="1" t="s">
        <v>8</v>
      </c>
      <c r="B196" s="1" t="s">
        <v>268</v>
      </c>
      <c r="C196" s="1" t="s">
        <v>214</v>
      </c>
      <c r="D196" s="1"/>
      <c r="E196" s="1" t="s">
        <v>13</v>
      </c>
      <c r="F196" s="5" t="s">
        <v>283</v>
      </c>
      <c r="G196" s="3">
        <v>0</v>
      </c>
      <c r="H196" s="3">
        <v>0</v>
      </c>
      <c r="I196" s="3">
        <v>0</v>
      </c>
    </row>
    <row r="197" spans="1:11" x14ac:dyDescent="0.25">
      <c r="A197" s="1" t="s">
        <v>8</v>
      </c>
      <c r="B197" s="1" t="s">
        <v>268</v>
      </c>
      <c r="C197" s="1" t="s">
        <v>284</v>
      </c>
      <c r="D197" s="1"/>
      <c r="E197" s="1" t="s">
        <v>13</v>
      </c>
      <c r="F197" s="5" t="s">
        <v>285</v>
      </c>
      <c r="G197" s="3">
        <v>0</v>
      </c>
      <c r="H197" s="3">
        <v>0</v>
      </c>
      <c r="I197" s="3">
        <v>0</v>
      </c>
    </row>
    <row r="198" spans="1:11" x14ac:dyDescent="0.25">
      <c r="A198" s="1" t="s">
        <v>8</v>
      </c>
      <c r="B198" s="1" t="s">
        <v>268</v>
      </c>
      <c r="C198" s="1" t="s">
        <v>284</v>
      </c>
      <c r="D198" s="1"/>
      <c r="E198" s="1" t="s">
        <v>13</v>
      </c>
      <c r="F198" s="5" t="s">
        <v>286</v>
      </c>
      <c r="G198" s="3">
        <v>0</v>
      </c>
      <c r="H198" s="3">
        <v>0</v>
      </c>
      <c r="I198" s="3">
        <v>0</v>
      </c>
    </row>
    <row r="199" spans="1:11" s="13" customFormat="1" x14ac:dyDescent="0.25">
      <c r="A199" s="10"/>
      <c r="B199" s="10"/>
      <c r="C199" s="10"/>
      <c r="D199" s="10"/>
      <c r="E199" s="10"/>
      <c r="F199" s="11"/>
      <c r="G199" s="12">
        <f>SUM(G185:G198)</f>
        <v>300</v>
      </c>
      <c r="H199" s="12">
        <f t="shared" ref="H199:K199" si="3">SUM(H185:H198)</f>
        <v>500</v>
      </c>
      <c r="I199" s="12">
        <f t="shared" si="3"/>
        <v>532.29999999999995</v>
      </c>
      <c r="J199" s="12">
        <f t="shared" si="3"/>
        <v>540</v>
      </c>
      <c r="K199" s="12">
        <f t="shared" si="3"/>
        <v>530</v>
      </c>
    </row>
    <row r="200" spans="1:11" x14ac:dyDescent="0.25">
      <c r="A200" s="1" t="s">
        <v>8</v>
      </c>
      <c r="B200" s="1" t="s">
        <v>287</v>
      </c>
      <c r="C200" s="1" t="s">
        <v>174</v>
      </c>
      <c r="D200" s="1"/>
      <c r="E200" s="1" t="s">
        <v>68</v>
      </c>
      <c r="F200" s="5" t="s">
        <v>288</v>
      </c>
      <c r="G200" s="3">
        <v>0</v>
      </c>
      <c r="H200" s="3">
        <v>0</v>
      </c>
      <c r="I200" s="3">
        <v>0</v>
      </c>
    </row>
    <row r="201" spans="1:11" x14ac:dyDescent="0.25">
      <c r="A201" s="1" t="s">
        <v>8</v>
      </c>
      <c r="B201" s="1" t="s">
        <v>287</v>
      </c>
      <c r="C201" s="1" t="s">
        <v>174</v>
      </c>
      <c r="D201" s="1"/>
      <c r="E201" s="1" t="s">
        <v>68</v>
      </c>
      <c r="F201" s="5" t="s">
        <v>289</v>
      </c>
      <c r="G201" s="3">
        <v>0</v>
      </c>
      <c r="H201" s="3">
        <v>0</v>
      </c>
      <c r="I201" s="3">
        <v>0</v>
      </c>
    </row>
    <row r="202" spans="1:11" x14ac:dyDescent="0.25">
      <c r="A202" s="1" t="s">
        <v>8</v>
      </c>
      <c r="B202" s="1" t="s">
        <v>287</v>
      </c>
      <c r="C202" s="1" t="s">
        <v>174</v>
      </c>
      <c r="D202" s="1"/>
      <c r="E202" s="1" t="s">
        <v>13</v>
      </c>
      <c r="F202" s="5" t="s">
        <v>290</v>
      </c>
      <c r="G202" s="3">
        <v>0</v>
      </c>
      <c r="H202" s="3">
        <v>0</v>
      </c>
      <c r="I202" s="3">
        <v>0</v>
      </c>
    </row>
    <row r="203" spans="1:11" x14ac:dyDescent="0.25">
      <c r="A203" s="1" t="s">
        <v>8</v>
      </c>
      <c r="B203" s="1" t="s">
        <v>287</v>
      </c>
      <c r="C203" s="1" t="s">
        <v>191</v>
      </c>
      <c r="D203" s="1"/>
      <c r="E203" s="1" t="s">
        <v>68</v>
      </c>
      <c r="F203" s="5" t="s">
        <v>291</v>
      </c>
      <c r="G203" s="3">
        <v>0</v>
      </c>
      <c r="H203" s="3">
        <v>0</v>
      </c>
      <c r="I203" s="3">
        <v>0</v>
      </c>
    </row>
    <row r="204" spans="1:11" x14ac:dyDescent="0.25">
      <c r="A204" s="1" t="s">
        <v>8</v>
      </c>
      <c r="B204" s="1" t="s">
        <v>287</v>
      </c>
      <c r="C204" s="1" t="s">
        <v>191</v>
      </c>
      <c r="D204" s="1"/>
      <c r="E204" s="1" t="s">
        <v>13</v>
      </c>
      <c r="F204" s="5" t="s">
        <v>292</v>
      </c>
      <c r="G204" s="3">
        <v>0</v>
      </c>
      <c r="H204" s="3">
        <v>0</v>
      </c>
      <c r="I204" s="3">
        <v>0</v>
      </c>
    </row>
    <row r="205" spans="1:11" x14ac:dyDescent="0.25">
      <c r="A205" s="1" t="s">
        <v>8</v>
      </c>
      <c r="B205" s="1" t="s">
        <v>287</v>
      </c>
      <c r="C205" s="1" t="s">
        <v>204</v>
      </c>
      <c r="D205" s="1"/>
      <c r="E205" s="1" t="s">
        <v>13</v>
      </c>
      <c r="F205" s="5" t="s">
        <v>293</v>
      </c>
      <c r="G205" s="3">
        <v>0</v>
      </c>
      <c r="H205" s="3">
        <v>0</v>
      </c>
      <c r="I205" s="3">
        <v>0</v>
      </c>
    </row>
    <row r="206" spans="1:11" x14ac:dyDescent="0.25">
      <c r="A206" s="1" t="s">
        <v>8</v>
      </c>
      <c r="B206" s="1" t="s">
        <v>287</v>
      </c>
      <c r="C206" s="1" t="s">
        <v>204</v>
      </c>
      <c r="D206" s="1"/>
      <c r="E206" s="1" t="s">
        <v>13</v>
      </c>
      <c r="F206" s="5" t="s">
        <v>294</v>
      </c>
      <c r="G206" s="3">
        <v>0</v>
      </c>
      <c r="H206" s="3">
        <v>0</v>
      </c>
      <c r="I206" s="3">
        <v>0</v>
      </c>
    </row>
    <row r="207" spans="1:11" x14ac:dyDescent="0.25">
      <c r="A207" s="1" t="s">
        <v>8</v>
      </c>
      <c r="B207" s="1" t="s">
        <v>287</v>
      </c>
      <c r="C207" s="1" t="s">
        <v>235</v>
      </c>
      <c r="D207" s="1"/>
      <c r="E207" s="1" t="s">
        <v>13</v>
      </c>
      <c r="F207" s="5" t="s">
        <v>295</v>
      </c>
      <c r="G207" s="3">
        <v>0</v>
      </c>
      <c r="H207" s="3">
        <v>0</v>
      </c>
      <c r="I207" s="3">
        <v>0</v>
      </c>
    </row>
    <row r="208" spans="1:11" x14ac:dyDescent="0.25">
      <c r="A208" s="1" t="s">
        <v>8</v>
      </c>
      <c r="B208" s="1" t="s">
        <v>287</v>
      </c>
      <c r="C208" s="1" t="s">
        <v>214</v>
      </c>
      <c r="D208" s="1"/>
      <c r="E208" s="1" t="s">
        <v>68</v>
      </c>
      <c r="F208" s="5" t="s">
        <v>296</v>
      </c>
      <c r="G208" s="3">
        <v>0</v>
      </c>
      <c r="H208" s="3">
        <v>0</v>
      </c>
      <c r="I208" s="3">
        <v>0</v>
      </c>
    </row>
    <row r="209" spans="1:11" x14ac:dyDescent="0.25">
      <c r="A209" s="1" t="s">
        <v>8</v>
      </c>
      <c r="B209" s="1" t="s">
        <v>287</v>
      </c>
      <c r="C209" s="1" t="s">
        <v>214</v>
      </c>
      <c r="D209" s="1"/>
      <c r="E209" s="1" t="s">
        <v>68</v>
      </c>
      <c r="F209" s="5" t="s">
        <v>297</v>
      </c>
      <c r="G209" s="3">
        <v>0</v>
      </c>
      <c r="H209" s="3">
        <v>0</v>
      </c>
      <c r="I209" s="3">
        <v>0</v>
      </c>
    </row>
    <row r="210" spans="1:11" s="13" customFormat="1" x14ac:dyDescent="0.25">
      <c r="A210" s="10"/>
      <c r="B210" s="10"/>
      <c r="C210" s="10"/>
      <c r="D210" s="10"/>
      <c r="E210" s="10"/>
      <c r="F210" s="11"/>
      <c r="G210" s="12">
        <f>SUM(G200:G209)</f>
        <v>0</v>
      </c>
      <c r="H210" s="12">
        <f t="shared" ref="H210:K210" si="4">SUM(H200:H209)</f>
        <v>0</v>
      </c>
      <c r="I210" s="12">
        <f t="shared" si="4"/>
        <v>0</v>
      </c>
      <c r="J210" s="12">
        <f t="shared" si="4"/>
        <v>0</v>
      </c>
      <c r="K210" s="12">
        <f t="shared" si="4"/>
        <v>0</v>
      </c>
    </row>
    <row r="211" spans="1:11" x14ac:dyDescent="0.25">
      <c r="A211" s="1" t="s">
        <v>8</v>
      </c>
      <c r="B211" s="1" t="s">
        <v>298</v>
      </c>
      <c r="C211" s="1" t="s">
        <v>174</v>
      </c>
      <c r="D211" s="1"/>
      <c r="E211" s="1" t="s">
        <v>13</v>
      </c>
      <c r="F211" s="5" t="s">
        <v>299</v>
      </c>
      <c r="G211" s="3">
        <v>0</v>
      </c>
      <c r="H211" s="3">
        <v>0</v>
      </c>
      <c r="I211" s="3">
        <v>0</v>
      </c>
    </row>
    <row r="212" spans="1:11" x14ac:dyDescent="0.25">
      <c r="A212" s="1" t="s">
        <v>8</v>
      </c>
      <c r="B212" s="1" t="s">
        <v>298</v>
      </c>
      <c r="C212" s="1" t="s">
        <v>191</v>
      </c>
      <c r="D212" s="1"/>
      <c r="E212" s="1" t="s">
        <v>68</v>
      </c>
      <c r="F212" s="5" t="s">
        <v>192</v>
      </c>
      <c r="G212" s="3">
        <v>10</v>
      </c>
      <c r="H212" s="3">
        <v>10</v>
      </c>
      <c r="I212" s="3">
        <v>0</v>
      </c>
    </row>
    <row r="213" spans="1:11" x14ac:dyDescent="0.25">
      <c r="A213" s="1" t="s">
        <v>8</v>
      </c>
      <c r="B213" s="1" t="s">
        <v>298</v>
      </c>
      <c r="C213" s="1" t="s">
        <v>191</v>
      </c>
      <c r="D213" s="1"/>
      <c r="E213" s="1" t="s">
        <v>13</v>
      </c>
      <c r="F213" s="5" t="s">
        <v>300</v>
      </c>
      <c r="G213" s="3">
        <v>330</v>
      </c>
      <c r="H213" s="3">
        <v>500</v>
      </c>
      <c r="I213" s="3">
        <v>506.2</v>
      </c>
      <c r="J213" s="3">
        <v>510</v>
      </c>
      <c r="K213" s="3">
        <v>500</v>
      </c>
    </row>
    <row r="214" spans="1:11" s="13" customFormat="1" x14ac:dyDescent="0.25">
      <c r="A214" s="10"/>
      <c r="B214" s="10"/>
      <c r="C214" s="10"/>
      <c r="D214" s="10"/>
      <c r="E214" s="10"/>
      <c r="F214" s="11"/>
      <c r="G214" s="12">
        <f>SUM(G211:G213)</f>
        <v>340</v>
      </c>
      <c r="H214" s="12">
        <f t="shared" ref="H214:K214" si="5">SUM(H211:H213)</f>
        <v>510</v>
      </c>
      <c r="I214" s="12">
        <f t="shared" si="5"/>
        <v>506.2</v>
      </c>
      <c r="J214" s="12">
        <f t="shared" si="5"/>
        <v>510</v>
      </c>
      <c r="K214" s="12">
        <f t="shared" si="5"/>
        <v>500</v>
      </c>
    </row>
    <row r="215" spans="1:11" x14ac:dyDescent="0.25">
      <c r="A215" s="1" t="s">
        <v>8</v>
      </c>
      <c r="B215" s="1" t="s">
        <v>301</v>
      </c>
      <c r="C215" s="1" t="s">
        <v>174</v>
      </c>
      <c r="D215" s="1"/>
      <c r="E215" s="1" t="s">
        <v>68</v>
      </c>
      <c r="F215" s="5" t="s">
        <v>175</v>
      </c>
      <c r="G215" s="3">
        <v>0</v>
      </c>
      <c r="H215" s="3">
        <v>0</v>
      </c>
      <c r="I215" s="3">
        <v>0</v>
      </c>
    </row>
    <row r="216" spans="1:11" x14ac:dyDescent="0.25">
      <c r="A216" s="1" t="s">
        <v>8</v>
      </c>
      <c r="B216" s="1" t="s">
        <v>301</v>
      </c>
      <c r="C216" s="1" t="s">
        <v>174</v>
      </c>
      <c r="D216" s="1"/>
      <c r="E216" s="1" t="s">
        <v>113</v>
      </c>
      <c r="F216" s="5" t="s">
        <v>302</v>
      </c>
      <c r="G216" s="3">
        <v>0</v>
      </c>
      <c r="H216" s="3">
        <v>0</v>
      </c>
      <c r="I216" s="3">
        <v>0</v>
      </c>
    </row>
    <row r="217" spans="1:11" x14ac:dyDescent="0.25">
      <c r="A217" s="1" t="s">
        <v>8</v>
      </c>
      <c r="B217" s="1" t="s">
        <v>301</v>
      </c>
      <c r="C217" s="1" t="s">
        <v>174</v>
      </c>
      <c r="D217" s="1"/>
      <c r="E217" s="1" t="s">
        <v>64</v>
      </c>
      <c r="F217" s="5" t="s">
        <v>303</v>
      </c>
      <c r="G217" s="3">
        <v>0</v>
      </c>
      <c r="H217" s="3">
        <v>0</v>
      </c>
      <c r="I217" s="3">
        <v>0</v>
      </c>
    </row>
    <row r="218" spans="1:11" x14ac:dyDescent="0.25">
      <c r="A218" s="1" t="s">
        <v>8</v>
      </c>
      <c r="B218" s="1" t="s">
        <v>301</v>
      </c>
      <c r="C218" s="1" t="s">
        <v>202</v>
      </c>
      <c r="D218" s="1"/>
      <c r="E218" s="1" t="s">
        <v>68</v>
      </c>
      <c r="F218" s="5" t="s">
        <v>304</v>
      </c>
      <c r="G218" s="3">
        <v>17</v>
      </c>
      <c r="H218" s="3">
        <v>17</v>
      </c>
      <c r="I218" s="3">
        <v>0</v>
      </c>
    </row>
    <row r="219" spans="1:11" x14ac:dyDescent="0.25">
      <c r="A219" s="1" t="s">
        <v>8</v>
      </c>
      <c r="B219" s="1" t="s">
        <v>301</v>
      </c>
      <c r="C219" s="1" t="s">
        <v>202</v>
      </c>
      <c r="D219" s="1"/>
      <c r="E219" s="1" t="s">
        <v>81</v>
      </c>
      <c r="F219" s="5" t="s">
        <v>305</v>
      </c>
      <c r="G219" s="3">
        <v>0</v>
      </c>
      <c r="H219" s="3">
        <v>0</v>
      </c>
      <c r="I219" s="3">
        <v>0</v>
      </c>
    </row>
    <row r="220" spans="1:11" x14ac:dyDescent="0.25">
      <c r="A220" s="1" t="s">
        <v>8</v>
      </c>
      <c r="B220" s="1" t="s">
        <v>301</v>
      </c>
      <c r="C220" s="1" t="s">
        <v>202</v>
      </c>
      <c r="D220" s="1"/>
      <c r="E220" s="1" t="s">
        <v>83</v>
      </c>
      <c r="F220" s="5" t="s">
        <v>203</v>
      </c>
      <c r="G220" s="3">
        <v>0</v>
      </c>
      <c r="H220" s="3">
        <v>0</v>
      </c>
      <c r="I220" s="3">
        <v>0</v>
      </c>
    </row>
    <row r="221" spans="1:11" x14ac:dyDescent="0.25">
      <c r="A221" s="1" t="s">
        <v>8</v>
      </c>
      <c r="B221" s="1" t="s">
        <v>301</v>
      </c>
      <c r="C221" s="1" t="s">
        <v>202</v>
      </c>
      <c r="D221" s="1"/>
      <c r="E221" s="1" t="s">
        <v>13</v>
      </c>
      <c r="F221" s="5" t="s">
        <v>306</v>
      </c>
      <c r="G221" s="4">
        <v>1133</v>
      </c>
      <c r="H221" s="4">
        <v>1033</v>
      </c>
      <c r="I221" s="4">
        <v>1077.28</v>
      </c>
      <c r="J221" s="4">
        <v>1450</v>
      </c>
      <c r="K221" s="4">
        <v>1500</v>
      </c>
    </row>
    <row r="222" spans="1:11" x14ac:dyDescent="0.25">
      <c r="A222" s="1" t="s">
        <v>8</v>
      </c>
      <c r="B222" s="1" t="s">
        <v>301</v>
      </c>
      <c r="C222" s="1" t="s">
        <v>235</v>
      </c>
      <c r="D222" s="1"/>
      <c r="E222" s="1" t="s">
        <v>13</v>
      </c>
      <c r="F222" s="5" t="s">
        <v>307</v>
      </c>
      <c r="G222" s="3">
        <v>0</v>
      </c>
      <c r="H222" s="3">
        <v>0</v>
      </c>
      <c r="I222" s="3">
        <v>39.24</v>
      </c>
      <c r="J222" s="3">
        <v>60</v>
      </c>
      <c r="K222" s="3">
        <v>100</v>
      </c>
    </row>
    <row r="223" spans="1:11" s="13" customFormat="1" x14ac:dyDescent="0.25">
      <c r="A223" s="10"/>
      <c r="B223" s="10"/>
      <c r="C223" s="10"/>
      <c r="D223" s="10"/>
      <c r="E223" s="10"/>
      <c r="F223" s="11"/>
      <c r="G223" s="12">
        <f>SUM(G215:G222)</f>
        <v>1150</v>
      </c>
      <c r="H223" s="12">
        <f t="shared" ref="H223:K223" si="6">SUM(H215:H222)</f>
        <v>1050</v>
      </c>
      <c r="I223" s="12">
        <f t="shared" si="6"/>
        <v>1116.52</v>
      </c>
      <c r="J223" s="12">
        <f t="shared" si="6"/>
        <v>1510</v>
      </c>
      <c r="K223" s="12">
        <f t="shared" si="6"/>
        <v>1600</v>
      </c>
    </row>
    <row r="224" spans="1:11" x14ac:dyDescent="0.25">
      <c r="A224" s="1" t="s">
        <v>8</v>
      </c>
      <c r="B224" s="1" t="s">
        <v>308</v>
      </c>
      <c r="C224" s="1" t="s">
        <v>130</v>
      </c>
      <c r="D224" s="1"/>
      <c r="E224" s="1" t="s">
        <v>81</v>
      </c>
      <c r="F224" s="5" t="s">
        <v>309</v>
      </c>
      <c r="G224" s="3">
        <v>0</v>
      </c>
      <c r="H224" s="3">
        <v>0</v>
      </c>
      <c r="I224" s="3">
        <v>0</v>
      </c>
      <c r="J224" s="3"/>
    </row>
    <row r="225" spans="1:11" x14ac:dyDescent="0.25">
      <c r="A225" s="1" t="s">
        <v>8</v>
      </c>
      <c r="B225" s="1" t="s">
        <v>308</v>
      </c>
      <c r="C225" s="1" t="s">
        <v>136</v>
      </c>
      <c r="D225" s="1"/>
      <c r="E225" s="1" t="s">
        <v>81</v>
      </c>
      <c r="F225" s="5" t="s">
        <v>310</v>
      </c>
      <c r="G225" s="3">
        <v>0</v>
      </c>
      <c r="H225" s="3">
        <v>0</v>
      </c>
      <c r="I225" s="3">
        <v>0</v>
      </c>
    </row>
    <row r="226" spans="1:11" x14ac:dyDescent="0.25">
      <c r="A226" s="1" t="s">
        <v>8</v>
      </c>
      <c r="B226" s="1" t="s">
        <v>308</v>
      </c>
      <c r="C226" s="1" t="s">
        <v>141</v>
      </c>
      <c r="D226" s="244"/>
      <c r="E226" s="1" t="s">
        <v>81</v>
      </c>
      <c r="F226" s="5" t="s">
        <v>311</v>
      </c>
      <c r="G226" s="3">
        <v>0</v>
      </c>
      <c r="H226" s="3">
        <v>0</v>
      </c>
      <c r="I226" s="3">
        <v>0</v>
      </c>
      <c r="J226" s="246">
        <v>125</v>
      </c>
      <c r="K226" s="246">
        <v>130</v>
      </c>
    </row>
    <row r="227" spans="1:11" x14ac:dyDescent="0.25">
      <c r="A227" s="1" t="s">
        <v>8</v>
      </c>
      <c r="B227" s="1" t="s">
        <v>308</v>
      </c>
      <c r="C227" s="1" t="s">
        <v>143</v>
      </c>
      <c r="D227" s="244"/>
      <c r="E227" s="1" t="s">
        <v>81</v>
      </c>
      <c r="F227" s="5" t="s">
        <v>312</v>
      </c>
      <c r="G227" s="3">
        <v>0</v>
      </c>
      <c r="H227" s="3">
        <v>0</v>
      </c>
      <c r="I227" s="3">
        <v>0</v>
      </c>
      <c r="J227" s="246"/>
      <c r="K227" s="246"/>
    </row>
    <row r="228" spans="1:11" x14ac:dyDescent="0.25">
      <c r="A228" s="1" t="s">
        <v>8</v>
      </c>
      <c r="B228" s="1" t="s">
        <v>308</v>
      </c>
      <c r="C228" s="1" t="s">
        <v>143</v>
      </c>
      <c r="D228" s="244"/>
      <c r="E228" s="1" t="s">
        <v>13</v>
      </c>
      <c r="F228" s="5" t="s">
        <v>313</v>
      </c>
      <c r="G228" s="3">
        <v>0</v>
      </c>
      <c r="H228" s="3">
        <v>0</v>
      </c>
      <c r="I228" s="3">
        <v>19.71</v>
      </c>
      <c r="J228" s="246"/>
      <c r="K228" s="246"/>
    </row>
    <row r="229" spans="1:11" x14ac:dyDescent="0.25">
      <c r="A229" s="1" t="s">
        <v>8</v>
      </c>
      <c r="B229" s="1" t="s">
        <v>308</v>
      </c>
      <c r="C229" s="1" t="s">
        <v>145</v>
      </c>
      <c r="D229" s="244"/>
      <c r="E229" s="1" t="s">
        <v>81</v>
      </c>
      <c r="F229" s="5" t="s">
        <v>314</v>
      </c>
      <c r="G229" s="3">
        <v>0</v>
      </c>
      <c r="H229" s="3">
        <v>0</v>
      </c>
      <c r="I229" s="3">
        <v>0</v>
      </c>
      <c r="J229" s="246"/>
      <c r="K229" s="246"/>
    </row>
    <row r="230" spans="1:11" x14ac:dyDescent="0.25">
      <c r="A230" s="1" t="s">
        <v>8</v>
      </c>
      <c r="B230" s="1" t="s">
        <v>308</v>
      </c>
      <c r="C230" s="1" t="s">
        <v>145</v>
      </c>
      <c r="D230" s="244"/>
      <c r="E230" s="1" t="s">
        <v>13</v>
      </c>
      <c r="F230" s="5" t="s">
        <v>315</v>
      </c>
      <c r="G230" s="3">
        <v>0</v>
      </c>
      <c r="H230" s="3">
        <v>0</v>
      </c>
      <c r="I230" s="3">
        <v>1.1200000000000001</v>
      </c>
      <c r="J230" s="246"/>
      <c r="K230" s="246"/>
    </row>
    <row r="231" spans="1:11" x14ac:dyDescent="0.25">
      <c r="A231" s="1" t="s">
        <v>8</v>
      </c>
      <c r="B231" s="1" t="s">
        <v>308</v>
      </c>
      <c r="C231" s="1" t="s">
        <v>147</v>
      </c>
      <c r="D231" s="244"/>
      <c r="E231" s="1" t="s">
        <v>81</v>
      </c>
      <c r="F231" s="5" t="s">
        <v>316</v>
      </c>
      <c r="G231" s="3">
        <v>0</v>
      </c>
      <c r="H231" s="3">
        <v>0</v>
      </c>
      <c r="I231" s="3">
        <v>0</v>
      </c>
      <c r="J231" s="246"/>
      <c r="K231" s="246"/>
    </row>
    <row r="232" spans="1:11" x14ac:dyDescent="0.25">
      <c r="A232" s="1" t="s">
        <v>8</v>
      </c>
      <c r="B232" s="1" t="s">
        <v>308</v>
      </c>
      <c r="C232" s="1" t="s">
        <v>149</v>
      </c>
      <c r="D232" s="244"/>
      <c r="E232" s="1" t="s">
        <v>81</v>
      </c>
      <c r="F232" s="5" t="s">
        <v>317</v>
      </c>
      <c r="G232" s="3">
        <v>0</v>
      </c>
      <c r="H232" s="3">
        <v>0</v>
      </c>
      <c r="I232" s="3">
        <v>0</v>
      </c>
      <c r="J232" s="246"/>
      <c r="K232" s="246"/>
    </row>
    <row r="233" spans="1:11" x14ac:dyDescent="0.25">
      <c r="A233" s="1" t="s">
        <v>8</v>
      </c>
      <c r="B233" s="1" t="s">
        <v>308</v>
      </c>
      <c r="C233" s="1" t="s">
        <v>151</v>
      </c>
      <c r="D233" s="244"/>
      <c r="E233" s="1" t="s">
        <v>81</v>
      </c>
      <c r="F233" s="5" t="s">
        <v>318</v>
      </c>
      <c r="G233" s="3">
        <v>0</v>
      </c>
      <c r="H233" s="3">
        <v>0</v>
      </c>
      <c r="I233" s="3">
        <v>0</v>
      </c>
      <c r="J233" s="246"/>
      <c r="K233" s="246"/>
    </row>
    <row r="234" spans="1:11" x14ac:dyDescent="0.25">
      <c r="A234" s="1" t="s">
        <v>8</v>
      </c>
      <c r="B234" s="1" t="s">
        <v>308</v>
      </c>
      <c r="C234" s="1" t="s">
        <v>151</v>
      </c>
      <c r="D234" s="244"/>
      <c r="E234" s="1" t="s">
        <v>13</v>
      </c>
      <c r="F234" s="5" t="s">
        <v>152</v>
      </c>
      <c r="G234" s="3">
        <v>0</v>
      </c>
      <c r="H234" s="3">
        <v>0</v>
      </c>
      <c r="I234" s="3">
        <v>6.68</v>
      </c>
      <c r="J234" s="246"/>
      <c r="K234" s="246"/>
    </row>
    <row r="235" spans="1:11" x14ac:dyDescent="0.25">
      <c r="A235" s="1" t="s">
        <v>8</v>
      </c>
      <c r="B235" s="1" t="s">
        <v>308</v>
      </c>
      <c r="C235" s="1" t="s">
        <v>171</v>
      </c>
      <c r="D235" s="1"/>
      <c r="E235" s="1" t="s">
        <v>81</v>
      </c>
      <c r="F235" s="5" t="s">
        <v>319</v>
      </c>
      <c r="G235" s="3">
        <v>0</v>
      </c>
      <c r="H235" s="3">
        <v>0</v>
      </c>
      <c r="I235" s="3">
        <v>0</v>
      </c>
    </row>
    <row r="236" spans="1:11" x14ac:dyDescent="0.25">
      <c r="A236" s="1" t="s">
        <v>8</v>
      </c>
      <c r="B236" s="1" t="s">
        <v>308</v>
      </c>
      <c r="C236" s="1" t="s">
        <v>171</v>
      </c>
      <c r="D236" s="1"/>
      <c r="E236" s="1" t="s">
        <v>83</v>
      </c>
      <c r="F236" s="5" t="s">
        <v>320</v>
      </c>
      <c r="G236" s="3">
        <v>0</v>
      </c>
      <c r="H236" s="3">
        <v>0</v>
      </c>
      <c r="I236" s="3">
        <v>0</v>
      </c>
    </row>
    <row r="237" spans="1:11" x14ac:dyDescent="0.25">
      <c r="A237" s="1" t="s">
        <v>8</v>
      </c>
      <c r="B237" s="1" t="s">
        <v>308</v>
      </c>
      <c r="C237" s="1" t="s">
        <v>171</v>
      </c>
      <c r="D237" s="1"/>
      <c r="E237" s="1" t="s">
        <v>117</v>
      </c>
      <c r="F237" s="5" t="s">
        <v>321</v>
      </c>
      <c r="G237" s="3">
        <v>0</v>
      </c>
      <c r="H237" s="3">
        <v>0</v>
      </c>
      <c r="I237" s="3">
        <v>0</v>
      </c>
    </row>
    <row r="238" spans="1:11" x14ac:dyDescent="0.25">
      <c r="A238" s="1" t="s">
        <v>8</v>
      </c>
      <c r="B238" s="1" t="s">
        <v>308</v>
      </c>
      <c r="C238" s="1" t="s">
        <v>174</v>
      </c>
      <c r="D238" s="1"/>
      <c r="E238" s="1" t="s">
        <v>68</v>
      </c>
      <c r="F238" s="5" t="s">
        <v>322</v>
      </c>
      <c r="G238" s="3">
        <v>0</v>
      </c>
      <c r="H238" s="3">
        <v>0</v>
      </c>
      <c r="I238" s="3">
        <v>0</v>
      </c>
    </row>
    <row r="239" spans="1:11" x14ac:dyDescent="0.25">
      <c r="A239" s="1" t="s">
        <v>8</v>
      </c>
      <c r="B239" s="1" t="s">
        <v>308</v>
      </c>
      <c r="C239" s="1" t="s">
        <v>174</v>
      </c>
      <c r="D239" s="1"/>
      <c r="E239" s="1" t="s">
        <v>68</v>
      </c>
      <c r="F239" s="5" t="s">
        <v>323</v>
      </c>
      <c r="G239" s="3">
        <v>0</v>
      </c>
      <c r="H239" s="3">
        <v>0</v>
      </c>
      <c r="I239" s="3">
        <v>0</v>
      </c>
    </row>
    <row r="240" spans="1:11" x14ac:dyDescent="0.25">
      <c r="A240" s="1" t="s">
        <v>8</v>
      </c>
      <c r="B240" s="1" t="s">
        <v>308</v>
      </c>
      <c r="C240" s="1" t="s">
        <v>174</v>
      </c>
      <c r="D240" s="1"/>
      <c r="E240" s="1" t="s">
        <v>81</v>
      </c>
      <c r="F240" s="5" t="s">
        <v>324</v>
      </c>
      <c r="G240" s="3">
        <v>0</v>
      </c>
      <c r="H240" s="3">
        <v>0</v>
      </c>
      <c r="I240" s="3">
        <v>0</v>
      </c>
    </row>
    <row r="241" spans="1:11" x14ac:dyDescent="0.25">
      <c r="A241" s="1" t="s">
        <v>8</v>
      </c>
      <c r="B241" s="1" t="s">
        <v>308</v>
      </c>
      <c r="C241" s="1" t="s">
        <v>174</v>
      </c>
      <c r="D241" s="1"/>
      <c r="E241" s="1" t="s">
        <v>83</v>
      </c>
      <c r="F241" s="5" t="s">
        <v>325</v>
      </c>
      <c r="G241" s="3">
        <v>0</v>
      </c>
      <c r="H241" s="3">
        <v>0</v>
      </c>
      <c r="I241" s="3">
        <v>0</v>
      </c>
    </row>
    <row r="242" spans="1:11" x14ac:dyDescent="0.25">
      <c r="A242" s="1" t="s">
        <v>8</v>
      </c>
      <c r="B242" s="1" t="s">
        <v>308</v>
      </c>
      <c r="C242" s="1" t="s">
        <v>174</v>
      </c>
      <c r="D242" s="1"/>
      <c r="E242" s="1" t="s">
        <v>13</v>
      </c>
      <c r="F242" s="5" t="s">
        <v>326</v>
      </c>
      <c r="G242" s="3">
        <v>30</v>
      </c>
      <c r="H242" s="3">
        <v>430</v>
      </c>
      <c r="I242" s="3">
        <v>0</v>
      </c>
    </row>
    <row r="243" spans="1:11" x14ac:dyDescent="0.25">
      <c r="A243" s="1" t="s">
        <v>8</v>
      </c>
      <c r="B243" s="1" t="s">
        <v>308</v>
      </c>
      <c r="C243" s="1" t="s">
        <v>174</v>
      </c>
      <c r="D243" s="1"/>
      <c r="E243" s="1" t="s">
        <v>13</v>
      </c>
      <c r="F243" s="5" t="s">
        <v>327</v>
      </c>
      <c r="G243" s="3">
        <v>0</v>
      </c>
      <c r="H243" s="3">
        <v>0</v>
      </c>
      <c r="I243" s="3">
        <v>463.71</v>
      </c>
      <c r="J243" s="3">
        <v>470</v>
      </c>
      <c r="K243" s="3">
        <v>500</v>
      </c>
    </row>
    <row r="244" spans="1:11" x14ac:dyDescent="0.25">
      <c r="A244" s="1" t="s">
        <v>8</v>
      </c>
      <c r="B244" s="1" t="s">
        <v>308</v>
      </c>
      <c r="C244" s="1" t="s">
        <v>271</v>
      </c>
      <c r="D244" s="1"/>
      <c r="E244" s="1" t="s">
        <v>81</v>
      </c>
      <c r="F244" s="5" t="s">
        <v>328</v>
      </c>
      <c r="G244" s="3">
        <v>0</v>
      </c>
      <c r="H244" s="3">
        <v>0</v>
      </c>
      <c r="I244" s="3">
        <v>0</v>
      </c>
    </row>
    <row r="245" spans="1:11" x14ac:dyDescent="0.25">
      <c r="A245" s="1" t="s">
        <v>8</v>
      </c>
      <c r="B245" s="1" t="s">
        <v>308</v>
      </c>
      <c r="C245" s="1" t="s">
        <v>271</v>
      </c>
      <c r="D245" s="1"/>
      <c r="E245" s="1" t="s">
        <v>83</v>
      </c>
      <c r="F245" s="5" t="s">
        <v>329</v>
      </c>
      <c r="G245" s="3">
        <v>0</v>
      </c>
      <c r="H245" s="3">
        <v>0</v>
      </c>
      <c r="I245" s="3">
        <v>0</v>
      </c>
    </row>
    <row r="246" spans="1:11" x14ac:dyDescent="0.25">
      <c r="A246" s="1" t="s">
        <v>8</v>
      </c>
      <c r="B246" s="1" t="s">
        <v>308</v>
      </c>
      <c r="C246" s="1" t="s">
        <v>271</v>
      </c>
      <c r="D246" s="1"/>
      <c r="E246" s="1" t="s">
        <v>13</v>
      </c>
      <c r="F246" s="5" t="s">
        <v>330</v>
      </c>
      <c r="G246" s="3">
        <v>20</v>
      </c>
      <c r="H246" s="3">
        <v>20</v>
      </c>
      <c r="I246" s="3">
        <v>0</v>
      </c>
    </row>
    <row r="247" spans="1:11" x14ac:dyDescent="0.25">
      <c r="A247" s="1" t="s">
        <v>8</v>
      </c>
      <c r="B247" s="1" t="s">
        <v>308</v>
      </c>
      <c r="C247" s="1" t="s">
        <v>331</v>
      </c>
      <c r="D247" s="1"/>
      <c r="E247" s="1" t="s">
        <v>13</v>
      </c>
      <c r="F247" s="5" t="s">
        <v>332</v>
      </c>
      <c r="G247" s="3">
        <v>140</v>
      </c>
      <c r="H247" s="3">
        <v>140</v>
      </c>
      <c r="I247" s="3">
        <v>147.75</v>
      </c>
      <c r="J247" s="3">
        <v>150</v>
      </c>
      <c r="K247" s="3">
        <v>150</v>
      </c>
    </row>
    <row r="248" spans="1:11" x14ac:dyDescent="0.25">
      <c r="A248" s="1" t="s">
        <v>8</v>
      </c>
      <c r="B248" s="1" t="s">
        <v>308</v>
      </c>
      <c r="C248" s="1" t="s">
        <v>331</v>
      </c>
      <c r="D248" s="1"/>
      <c r="E248" s="1" t="s">
        <v>13</v>
      </c>
      <c r="F248" s="5" t="s">
        <v>333</v>
      </c>
      <c r="G248" s="3">
        <v>0</v>
      </c>
      <c r="H248" s="3">
        <v>0</v>
      </c>
      <c r="I248" s="3">
        <v>0</v>
      </c>
    </row>
    <row r="249" spans="1:11" x14ac:dyDescent="0.25">
      <c r="A249" s="1" t="s">
        <v>8</v>
      </c>
      <c r="B249" s="1" t="s">
        <v>308</v>
      </c>
      <c r="C249" s="1" t="s">
        <v>188</v>
      </c>
      <c r="D249" s="1"/>
      <c r="E249" s="1" t="s">
        <v>81</v>
      </c>
      <c r="F249" s="5" t="s">
        <v>334</v>
      </c>
      <c r="G249" s="3">
        <v>0</v>
      </c>
      <c r="H249" s="3">
        <v>0</v>
      </c>
      <c r="I249" s="3">
        <v>0</v>
      </c>
    </row>
    <row r="250" spans="1:11" x14ac:dyDescent="0.25">
      <c r="A250" s="1" t="s">
        <v>8</v>
      </c>
      <c r="B250" s="1" t="s">
        <v>308</v>
      </c>
      <c r="C250" s="1" t="s">
        <v>188</v>
      </c>
      <c r="D250" s="1"/>
      <c r="E250" s="1" t="s">
        <v>81</v>
      </c>
      <c r="F250" s="5" t="s">
        <v>335</v>
      </c>
      <c r="G250" s="3">
        <v>0</v>
      </c>
      <c r="H250" s="3">
        <v>0</v>
      </c>
      <c r="I250" s="3">
        <v>0</v>
      </c>
    </row>
    <row r="251" spans="1:11" x14ac:dyDescent="0.25">
      <c r="A251" s="1" t="s">
        <v>8</v>
      </c>
      <c r="B251" s="1" t="s">
        <v>308</v>
      </c>
      <c r="C251" s="1" t="s">
        <v>188</v>
      </c>
      <c r="D251" s="1"/>
      <c r="E251" s="1" t="s">
        <v>83</v>
      </c>
      <c r="F251" s="5" t="s">
        <v>335</v>
      </c>
      <c r="G251" s="3">
        <v>0</v>
      </c>
      <c r="H251" s="3">
        <v>0</v>
      </c>
      <c r="I251" s="3">
        <v>0</v>
      </c>
    </row>
    <row r="252" spans="1:11" x14ac:dyDescent="0.25">
      <c r="A252" s="1" t="s">
        <v>8</v>
      </c>
      <c r="B252" s="1" t="s">
        <v>308</v>
      </c>
      <c r="C252" s="1" t="s">
        <v>188</v>
      </c>
      <c r="D252" s="1"/>
      <c r="E252" s="1" t="s">
        <v>13</v>
      </c>
      <c r="F252" s="5" t="s">
        <v>336</v>
      </c>
      <c r="G252" s="3">
        <v>50</v>
      </c>
      <c r="H252" s="3">
        <v>150</v>
      </c>
      <c r="I252" s="3">
        <v>355.3</v>
      </c>
      <c r="J252" s="3">
        <v>360</v>
      </c>
      <c r="K252" s="3">
        <v>350</v>
      </c>
    </row>
    <row r="253" spans="1:11" x14ac:dyDescent="0.25">
      <c r="A253" s="1" t="s">
        <v>8</v>
      </c>
      <c r="B253" s="1" t="s">
        <v>308</v>
      </c>
      <c r="C253" s="1" t="s">
        <v>202</v>
      </c>
      <c r="D253" s="1"/>
      <c r="E253" s="1" t="s">
        <v>68</v>
      </c>
      <c r="F253" s="5" t="s">
        <v>337</v>
      </c>
      <c r="G253" s="3">
        <v>0</v>
      </c>
      <c r="H253" s="3">
        <v>0</v>
      </c>
      <c r="I253" s="3">
        <v>0</v>
      </c>
    </row>
    <row r="254" spans="1:11" x14ac:dyDescent="0.25">
      <c r="A254" s="1" t="s">
        <v>8</v>
      </c>
      <c r="B254" s="1" t="s">
        <v>308</v>
      </c>
      <c r="C254" s="1" t="s">
        <v>202</v>
      </c>
      <c r="D254" s="1"/>
      <c r="E254" s="1" t="s">
        <v>81</v>
      </c>
      <c r="F254" s="5" t="s">
        <v>338</v>
      </c>
      <c r="G254" s="3">
        <v>0</v>
      </c>
      <c r="H254" s="3">
        <v>0</v>
      </c>
      <c r="I254" s="3">
        <v>0</v>
      </c>
    </row>
    <row r="255" spans="1:11" x14ac:dyDescent="0.25">
      <c r="A255" s="1" t="s">
        <v>8</v>
      </c>
      <c r="B255" s="1" t="s">
        <v>308</v>
      </c>
      <c r="C255" s="1" t="s">
        <v>202</v>
      </c>
      <c r="D255" s="1"/>
      <c r="E255" s="1" t="s">
        <v>13</v>
      </c>
      <c r="F255" s="5" t="s">
        <v>339</v>
      </c>
      <c r="G255" s="3">
        <v>80</v>
      </c>
      <c r="H255" s="3">
        <v>80</v>
      </c>
      <c r="I255" s="3">
        <v>0</v>
      </c>
    </row>
    <row r="256" spans="1:11" x14ac:dyDescent="0.25">
      <c r="A256" s="1" t="s">
        <v>8</v>
      </c>
      <c r="B256" s="1" t="s">
        <v>308</v>
      </c>
      <c r="C256" s="1" t="s">
        <v>202</v>
      </c>
      <c r="D256" s="1"/>
      <c r="E256" s="1" t="s">
        <v>13</v>
      </c>
      <c r="F256" s="5" t="s">
        <v>203</v>
      </c>
      <c r="G256" s="3">
        <v>0</v>
      </c>
      <c r="H256" s="3">
        <v>0</v>
      </c>
      <c r="I256" s="3">
        <v>0</v>
      </c>
    </row>
    <row r="257" spans="1:11" x14ac:dyDescent="0.25">
      <c r="A257" s="1" t="s">
        <v>8</v>
      </c>
      <c r="B257" s="1" t="s">
        <v>308</v>
      </c>
      <c r="C257" s="1" t="s">
        <v>202</v>
      </c>
      <c r="D257" s="1"/>
      <c r="E257" s="1" t="s">
        <v>117</v>
      </c>
      <c r="F257" s="5" t="s">
        <v>340</v>
      </c>
      <c r="G257" s="3">
        <v>0</v>
      </c>
      <c r="H257" s="3">
        <v>0</v>
      </c>
      <c r="I257" s="3">
        <v>0</v>
      </c>
    </row>
    <row r="258" spans="1:11" x14ac:dyDescent="0.25">
      <c r="A258" s="1" t="s">
        <v>8</v>
      </c>
      <c r="B258" s="1" t="s">
        <v>308</v>
      </c>
      <c r="C258" s="1" t="s">
        <v>204</v>
      </c>
      <c r="D258" s="1"/>
      <c r="E258" s="1" t="s">
        <v>117</v>
      </c>
      <c r="F258" s="5" t="s">
        <v>341</v>
      </c>
      <c r="G258" s="3">
        <v>0</v>
      </c>
      <c r="H258" s="3">
        <v>0</v>
      </c>
      <c r="I258" s="3">
        <v>0</v>
      </c>
    </row>
    <row r="259" spans="1:11" x14ac:dyDescent="0.25">
      <c r="A259" s="1" t="s">
        <v>8</v>
      </c>
      <c r="B259" s="1" t="s">
        <v>308</v>
      </c>
      <c r="C259" s="1" t="s">
        <v>206</v>
      </c>
      <c r="D259" s="1"/>
      <c r="E259" s="1" t="s">
        <v>13</v>
      </c>
      <c r="F259" s="5" t="s">
        <v>342</v>
      </c>
      <c r="G259" s="3">
        <v>0</v>
      </c>
      <c r="H259" s="3">
        <v>0</v>
      </c>
      <c r="I259" s="3">
        <v>0</v>
      </c>
    </row>
    <row r="260" spans="1:11" x14ac:dyDescent="0.25">
      <c r="A260" s="1" t="s">
        <v>8</v>
      </c>
      <c r="B260" s="1" t="s">
        <v>308</v>
      </c>
      <c r="C260" s="1" t="s">
        <v>214</v>
      </c>
      <c r="D260" s="1"/>
      <c r="E260" s="1" t="s">
        <v>68</v>
      </c>
      <c r="F260" s="5" t="s">
        <v>343</v>
      </c>
      <c r="G260" s="3">
        <v>0</v>
      </c>
      <c r="H260" s="3">
        <v>0</v>
      </c>
      <c r="I260" s="3">
        <v>0</v>
      </c>
    </row>
    <row r="261" spans="1:11" x14ac:dyDescent="0.25">
      <c r="A261" s="1" t="s">
        <v>8</v>
      </c>
      <c r="B261" s="1" t="s">
        <v>308</v>
      </c>
      <c r="C261" s="1" t="s">
        <v>214</v>
      </c>
      <c r="D261" s="1"/>
      <c r="E261" s="1" t="s">
        <v>13</v>
      </c>
      <c r="F261" s="5" t="s">
        <v>344</v>
      </c>
      <c r="G261" s="3">
        <v>0</v>
      </c>
      <c r="H261" s="3">
        <v>0</v>
      </c>
      <c r="I261" s="3">
        <v>0</v>
      </c>
    </row>
    <row r="262" spans="1:11" x14ac:dyDescent="0.25">
      <c r="A262" s="1" t="s">
        <v>8</v>
      </c>
      <c r="B262" s="1" t="s">
        <v>308</v>
      </c>
      <c r="C262" s="1" t="s">
        <v>214</v>
      </c>
      <c r="D262" s="1"/>
      <c r="E262" s="1" t="s">
        <v>13</v>
      </c>
      <c r="F262" s="5" t="s">
        <v>345</v>
      </c>
      <c r="G262" s="3">
        <v>0</v>
      </c>
      <c r="H262" s="3">
        <v>0</v>
      </c>
      <c r="I262" s="3">
        <v>328.98</v>
      </c>
      <c r="J262" s="3">
        <v>520</v>
      </c>
      <c r="K262" s="3">
        <v>500</v>
      </c>
    </row>
    <row r="263" spans="1:11" s="13" customFormat="1" x14ac:dyDescent="0.25">
      <c r="A263" s="10"/>
      <c r="B263" s="10"/>
      <c r="C263" s="10"/>
      <c r="D263" s="10"/>
      <c r="E263" s="10"/>
      <c r="F263" s="11"/>
      <c r="G263" s="12">
        <f>SUM(G224:G262)</f>
        <v>320</v>
      </c>
      <c r="H263" s="12">
        <f t="shared" ref="H263:K263" si="7">SUM(H224:H262)</f>
        <v>820</v>
      </c>
      <c r="I263" s="12">
        <f t="shared" si="7"/>
        <v>1323.25</v>
      </c>
      <c r="J263" s="12">
        <f t="shared" si="7"/>
        <v>1625</v>
      </c>
      <c r="K263" s="12">
        <f t="shared" si="7"/>
        <v>1630</v>
      </c>
    </row>
    <row r="264" spans="1:11" x14ac:dyDescent="0.25">
      <c r="A264" s="1" t="s">
        <v>8</v>
      </c>
      <c r="B264" s="1" t="s">
        <v>346</v>
      </c>
      <c r="C264" s="1" t="s">
        <v>156</v>
      </c>
      <c r="D264" s="1"/>
      <c r="E264" s="1" t="s">
        <v>68</v>
      </c>
      <c r="F264" s="5" t="s">
        <v>347</v>
      </c>
      <c r="G264" s="3">
        <v>0</v>
      </c>
      <c r="H264" s="3">
        <v>0</v>
      </c>
      <c r="I264" s="3">
        <v>0</v>
      </c>
    </row>
    <row r="265" spans="1:11" x14ac:dyDescent="0.25">
      <c r="A265" s="1" t="s">
        <v>8</v>
      </c>
      <c r="B265" s="1" t="s">
        <v>346</v>
      </c>
      <c r="C265" s="1" t="s">
        <v>156</v>
      </c>
      <c r="D265" s="1"/>
      <c r="E265" s="1" t="s">
        <v>13</v>
      </c>
      <c r="F265" s="5" t="s">
        <v>348</v>
      </c>
      <c r="G265" s="4">
        <v>1800</v>
      </c>
      <c r="H265" s="4">
        <v>1800</v>
      </c>
      <c r="I265" s="3">
        <v>803</v>
      </c>
      <c r="J265" s="3">
        <v>1900</v>
      </c>
      <c r="K265" s="3">
        <v>1900</v>
      </c>
    </row>
    <row r="266" spans="1:11" x14ac:dyDescent="0.25">
      <c r="A266" s="1" t="s">
        <v>8</v>
      </c>
      <c r="B266" s="1" t="s">
        <v>346</v>
      </c>
      <c r="C266" s="1" t="s">
        <v>191</v>
      </c>
      <c r="D266" s="1"/>
      <c r="E266" s="1" t="s">
        <v>13</v>
      </c>
      <c r="F266" s="5" t="s">
        <v>349</v>
      </c>
      <c r="G266" s="3">
        <v>100</v>
      </c>
      <c r="H266" s="3">
        <v>100</v>
      </c>
      <c r="I266" s="3">
        <v>0</v>
      </c>
      <c r="J266" s="3">
        <v>100</v>
      </c>
      <c r="K266" s="3">
        <v>100</v>
      </c>
    </row>
    <row r="267" spans="1:11" x14ac:dyDescent="0.25">
      <c r="A267" s="1" t="s">
        <v>8</v>
      </c>
      <c r="B267" s="1" t="s">
        <v>346</v>
      </c>
      <c r="C267" s="1" t="s">
        <v>191</v>
      </c>
      <c r="D267" s="1"/>
      <c r="E267" s="1" t="s">
        <v>13</v>
      </c>
      <c r="F267" s="5" t="s">
        <v>349</v>
      </c>
      <c r="G267" s="3">
        <v>0</v>
      </c>
      <c r="H267" s="3">
        <v>0</v>
      </c>
      <c r="I267" s="3">
        <v>0</v>
      </c>
    </row>
    <row r="268" spans="1:11" s="13" customFormat="1" x14ac:dyDescent="0.25">
      <c r="A268" s="10"/>
      <c r="B268" s="10"/>
      <c r="C268" s="10"/>
      <c r="D268" s="10"/>
      <c r="E268" s="10"/>
      <c r="F268" s="11"/>
      <c r="G268" s="12">
        <f>SUM(G264:G267)</f>
        <v>1900</v>
      </c>
      <c r="H268" s="12">
        <f t="shared" ref="H268:K268" si="8">SUM(H264:H267)</f>
        <v>1900</v>
      </c>
      <c r="I268" s="12">
        <f t="shared" si="8"/>
        <v>803</v>
      </c>
      <c r="J268" s="12">
        <f t="shared" si="8"/>
        <v>2000</v>
      </c>
      <c r="K268" s="12">
        <f t="shared" si="8"/>
        <v>2000</v>
      </c>
    </row>
    <row r="269" spans="1:11" x14ac:dyDescent="0.25">
      <c r="A269" s="1" t="s">
        <v>8</v>
      </c>
      <c r="B269" s="1" t="s">
        <v>350</v>
      </c>
      <c r="C269" s="1" t="s">
        <v>169</v>
      </c>
      <c r="D269" s="1"/>
      <c r="E269" s="1" t="s">
        <v>13</v>
      </c>
      <c r="F269" s="5" t="s">
        <v>351</v>
      </c>
      <c r="G269" s="3">
        <v>0</v>
      </c>
      <c r="H269" s="3">
        <v>0</v>
      </c>
      <c r="I269" s="3">
        <v>0</v>
      </c>
    </row>
    <row r="270" spans="1:11" x14ac:dyDescent="0.25">
      <c r="A270" s="1" t="s">
        <v>8</v>
      </c>
      <c r="B270" s="1" t="s">
        <v>350</v>
      </c>
      <c r="C270" s="1" t="s">
        <v>174</v>
      </c>
      <c r="D270" s="1"/>
      <c r="E270" s="1" t="s">
        <v>13</v>
      </c>
      <c r="F270" s="5" t="s">
        <v>352</v>
      </c>
      <c r="G270" s="3">
        <v>0</v>
      </c>
      <c r="H270" s="3">
        <v>0</v>
      </c>
      <c r="I270" s="3">
        <v>0</v>
      </c>
    </row>
    <row r="271" spans="1:11" x14ac:dyDescent="0.25">
      <c r="A271" s="1" t="s">
        <v>8</v>
      </c>
      <c r="B271" s="1" t="s">
        <v>350</v>
      </c>
      <c r="C271" s="1" t="s">
        <v>191</v>
      </c>
      <c r="D271" s="1"/>
      <c r="E271" s="1" t="s">
        <v>13</v>
      </c>
      <c r="F271" s="5" t="s">
        <v>353</v>
      </c>
      <c r="G271" s="3">
        <v>0</v>
      </c>
      <c r="H271" s="3">
        <v>0</v>
      </c>
      <c r="I271" s="3">
        <v>0</v>
      </c>
    </row>
    <row r="272" spans="1:11" x14ac:dyDescent="0.25">
      <c r="A272" s="1" t="s">
        <v>8</v>
      </c>
      <c r="B272" s="1" t="s">
        <v>350</v>
      </c>
      <c r="C272" s="1" t="s">
        <v>354</v>
      </c>
      <c r="D272" s="1"/>
      <c r="E272" s="1" t="s">
        <v>13</v>
      </c>
      <c r="F272" s="5" t="s">
        <v>355</v>
      </c>
      <c r="G272" s="3">
        <v>0</v>
      </c>
      <c r="H272" s="3">
        <v>0</v>
      </c>
      <c r="I272" s="3">
        <v>0</v>
      </c>
    </row>
    <row r="273" spans="1:11" x14ac:dyDescent="0.25">
      <c r="A273" s="1" t="s">
        <v>8</v>
      </c>
      <c r="B273" s="1" t="s">
        <v>350</v>
      </c>
      <c r="C273" s="1" t="s">
        <v>354</v>
      </c>
      <c r="D273" s="1"/>
      <c r="E273" s="1" t="s">
        <v>13</v>
      </c>
      <c r="F273" s="5" t="s">
        <v>356</v>
      </c>
      <c r="G273" s="3">
        <v>0</v>
      </c>
      <c r="H273" s="3">
        <v>0</v>
      </c>
      <c r="I273" s="3">
        <v>0</v>
      </c>
    </row>
    <row r="274" spans="1:11" x14ac:dyDescent="0.25">
      <c r="A274" s="1" t="s">
        <v>8</v>
      </c>
      <c r="B274" s="1" t="s">
        <v>350</v>
      </c>
      <c r="C274" s="1" t="s">
        <v>214</v>
      </c>
      <c r="D274" s="1"/>
      <c r="E274" s="1" t="s">
        <v>13</v>
      </c>
      <c r="F274" s="5" t="s">
        <v>357</v>
      </c>
      <c r="G274" s="3">
        <v>0</v>
      </c>
      <c r="H274" s="3">
        <v>0</v>
      </c>
      <c r="I274" s="3">
        <v>0</v>
      </c>
    </row>
    <row r="275" spans="1:11" x14ac:dyDescent="0.25">
      <c r="A275" s="1" t="s">
        <v>8</v>
      </c>
      <c r="B275" s="1" t="s">
        <v>350</v>
      </c>
      <c r="C275" s="1" t="s">
        <v>214</v>
      </c>
      <c r="D275" s="1"/>
      <c r="E275" s="1" t="s">
        <v>13</v>
      </c>
      <c r="F275" s="5" t="s">
        <v>358</v>
      </c>
      <c r="G275" s="3">
        <v>0</v>
      </c>
      <c r="H275" s="3">
        <v>0</v>
      </c>
      <c r="I275" s="3">
        <v>0</v>
      </c>
    </row>
    <row r="276" spans="1:11" s="13" customFormat="1" x14ac:dyDescent="0.25">
      <c r="A276" s="10"/>
      <c r="B276" s="10"/>
      <c r="C276" s="10"/>
      <c r="D276" s="10"/>
      <c r="E276" s="10"/>
      <c r="F276" s="11"/>
      <c r="G276" s="12">
        <f>SUM(G269:G275)</f>
        <v>0</v>
      </c>
      <c r="H276" s="12">
        <f t="shared" ref="H276:K276" si="9">SUM(H269:H275)</f>
        <v>0</v>
      </c>
      <c r="I276" s="12">
        <f t="shared" si="9"/>
        <v>0</v>
      </c>
      <c r="J276" s="12">
        <f t="shared" si="9"/>
        <v>0</v>
      </c>
      <c r="K276" s="12">
        <f t="shared" si="9"/>
        <v>0</v>
      </c>
    </row>
    <row r="277" spans="1:11" x14ac:dyDescent="0.25">
      <c r="A277" s="1" t="s">
        <v>8</v>
      </c>
      <c r="B277" s="1" t="s">
        <v>359</v>
      </c>
      <c r="C277" s="1" t="s">
        <v>174</v>
      </c>
      <c r="D277" s="1"/>
      <c r="E277" s="1" t="s">
        <v>13</v>
      </c>
      <c r="F277" s="5" t="s">
        <v>175</v>
      </c>
      <c r="G277" s="3">
        <v>150</v>
      </c>
      <c r="H277" s="3">
        <v>150</v>
      </c>
      <c r="I277" s="3">
        <v>13.75</v>
      </c>
      <c r="J277" s="3">
        <v>170</v>
      </c>
      <c r="K277" s="3">
        <v>150</v>
      </c>
    </row>
    <row r="278" spans="1:11" x14ac:dyDescent="0.25">
      <c r="A278" s="1" t="s">
        <v>8</v>
      </c>
      <c r="B278" s="1" t="s">
        <v>359</v>
      </c>
      <c r="C278" s="1" t="s">
        <v>360</v>
      </c>
      <c r="D278" s="1"/>
      <c r="E278" s="1" t="s">
        <v>13</v>
      </c>
      <c r="F278" s="5" t="s">
        <v>361</v>
      </c>
      <c r="G278" s="3">
        <v>0</v>
      </c>
      <c r="H278" s="3">
        <v>0</v>
      </c>
      <c r="I278" s="3">
        <v>155.59</v>
      </c>
    </row>
    <row r="279" spans="1:11" x14ac:dyDescent="0.25">
      <c r="A279" s="1" t="s">
        <v>8</v>
      </c>
      <c r="B279" s="1" t="s">
        <v>359</v>
      </c>
      <c r="C279" s="1" t="s">
        <v>197</v>
      </c>
      <c r="D279" s="1"/>
      <c r="E279" s="1" t="s">
        <v>13</v>
      </c>
      <c r="F279" s="5" t="s">
        <v>198</v>
      </c>
      <c r="G279" s="3">
        <v>100</v>
      </c>
      <c r="H279" s="3">
        <v>100</v>
      </c>
      <c r="I279" s="3">
        <v>0</v>
      </c>
    </row>
    <row r="280" spans="1:11" x14ac:dyDescent="0.25">
      <c r="A280" s="1" t="s">
        <v>8</v>
      </c>
      <c r="B280" s="1" t="s">
        <v>359</v>
      </c>
      <c r="C280" s="1" t="s">
        <v>202</v>
      </c>
      <c r="D280" s="1"/>
      <c r="E280" s="1" t="s">
        <v>13</v>
      </c>
      <c r="F280" s="5" t="s">
        <v>203</v>
      </c>
      <c r="G280" s="3">
        <v>50</v>
      </c>
      <c r="H280" s="3">
        <v>50</v>
      </c>
      <c r="I280" s="3">
        <v>0</v>
      </c>
      <c r="J280" s="3"/>
      <c r="K280" s="3">
        <v>50</v>
      </c>
    </row>
    <row r="281" spans="1:11" x14ac:dyDescent="0.25">
      <c r="A281" s="1" t="s">
        <v>8</v>
      </c>
      <c r="B281" s="1" t="s">
        <v>359</v>
      </c>
      <c r="C281" s="1" t="s">
        <v>219</v>
      </c>
      <c r="D281" s="1"/>
      <c r="E281" s="1" t="s">
        <v>13</v>
      </c>
      <c r="F281" s="5" t="s">
        <v>362</v>
      </c>
      <c r="G281" s="3">
        <v>0</v>
      </c>
      <c r="H281" s="3">
        <v>0</v>
      </c>
      <c r="I281" s="3">
        <v>0</v>
      </c>
    </row>
    <row r="282" spans="1:11" s="13" customFormat="1" x14ac:dyDescent="0.25">
      <c r="A282" s="10"/>
      <c r="B282" s="10"/>
      <c r="C282" s="10"/>
      <c r="D282" s="10"/>
      <c r="E282" s="10"/>
      <c r="F282" s="11"/>
      <c r="G282" s="12">
        <f>SUM(G277:G281)</f>
        <v>300</v>
      </c>
      <c r="H282" s="12">
        <f t="shared" ref="H282:K282" si="10">SUM(H277:H281)</f>
        <v>300</v>
      </c>
      <c r="I282" s="12">
        <f t="shared" si="10"/>
        <v>169.34</v>
      </c>
      <c r="J282" s="12">
        <f t="shared" si="10"/>
        <v>170</v>
      </c>
      <c r="K282" s="12">
        <f t="shared" si="10"/>
        <v>200</v>
      </c>
    </row>
    <row r="283" spans="1:11" x14ac:dyDescent="0.25">
      <c r="A283" s="1" t="s">
        <v>8</v>
      </c>
      <c r="B283" s="1" t="s">
        <v>363</v>
      </c>
      <c r="C283" s="1" t="s">
        <v>174</v>
      </c>
      <c r="D283" s="1"/>
      <c r="E283" s="1" t="s">
        <v>13</v>
      </c>
      <c r="F283" s="5" t="s">
        <v>364</v>
      </c>
      <c r="G283" s="3">
        <v>0</v>
      </c>
      <c r="H283" s="3">
        <v>0</v>
      </c>
      <c r="I283" s="3">
        <v>0</v>
      </c>
    </row>
    <row r="284" spans="1:11" x14ac:dyDescent="0.25">
      <c r="A284" s="1" t="s">
        <v>8</v>
      </c>
      <c r="B284" s="1" t="s">
        <v>363</v>
      </c>
      <c r="C284" s="1" t="s">
        <v>191</v>
      </c>
      <c r="D284" s="1"/>
      <c r="E284" s="1" t="s">
        <v>13</v>
      </c>
      <c r="F284" s="5" t="s">
        <v>365</v>
      </c>
      <c r="G284" s="3">
        <v>80</v>
      </c>
      <c r="H284" s="3">
        <v>80</v>
      </c>
      <c r="I284" s="3">
        <v>0</v>
      </c>
      <c r="K284" s="3">
        <v>80</v>
      </c>
    </row>
    <row r="285" spans="1:11" x14ac:dyDescent="0.25">
      <c r="A285" s="1" t="s">
        <v>8</v>
      </c>
      <c r="B285" s="1" t="s">
        <v>363</v>
      </c>
      <c r="C285" s="1" t="s">
        <v>202</v>
      </c>
      <c r="D285" s="1"/>
      <c r="E285" s="1" t="s">
        <v>13</v>
      </c>
      <c r="F285" s="5" t="s">
        <v>366</v>
      </c>
      <c r="G285" s="3">
        <v>0</v>
      </c>
      <c r="H285" s="3">
        <v>0</v>
      </c>
      <c r="I285" s="3">
        <v>0</v>
      </c>
    </row>
    <row r="286" spans="1:11" x14ac:dyDescent="0.25">
      <c r="A286" s="1" t="s">
        <v>8</v>
      </c>
      <c r="B286" s="1" t="s">
        <v>363</v>
      </c>
      <c r="C286" s="1" t="s">
        <v>235</v>
      </c>
      <c r="D286" s="1"/>
      <c r="E286" s="1" t="s">
        <v>13</v>
      </c>
      <c r="F286" s="5" t="s">
        <v>367</v>
      </c>
      <c r="G286" s="3">
        <v>0</v>
      </c>
      <c r="H286" s="3">
        <v>0</v>
      </c>
      <c r="I286" s="3">
        <v>0</v>
      </c>
    </row>
    <row r="287" spans="1:11" s="13" customFormat="1" x14ac:dyDescent="0.25">
      <c r="A287" s="10"/>
      <c r="B287" s="10"/>
      <c r="C287" s="10"/>
      <c r="D287" s="10"/>
      <c r="E287" s="10"/>
      <c r="F287" s="11"/>
      <c r="G287" s="12">
        <f>SUM(G283:G286)</f>
        <v>80</v>
      </c>
      <c r="H287" s="12">
        <f t="shared" ref="H287:K287" si="11">SUM(H283:H286)</f>
        <v>80</v>
      </c>
      <c r="I287" s="12">
        <f t="shared" si="11"/>
        <v>0</v>
      </c>
      <c r="J287" s="12">
        <f t="shared" si="11"/>
        <v>0</v>
      </c>
      <c r="K287" s="12">
        <f t="shared" si="11"/>
        <v>80</v>
      </c>
    </row>
    <row r="288" spans="1:11" x14ac:dyDescent="0.25">
      <c r="A288" s="1" t="s">
        <v>8</v>
      </c>
      <c r="B288" s="1" t="s">
        <v>368</v>
      </c>
      <c r="C288" s="1" t="s">
        <v>156</v>
      </c>
      <c r="D288" s="1"/>
      <c r="E288" s="1" t="s">
        <v>68</v>
      </c>
      <c r="F288" s="5" t="s">
        <v>157</v>
      </c>
      <c r="G288" s="3">
        <v>250</v>
      </c>
      <c r="H288" s="3">
        <v>250</v>
      </c>
      <c r="I288" s="3">
        <v>0</v>
      </c>
      <c r="J288" s="3">
        <v>200</v>
      </c>
      <c r="K288" s="3">
        <v>250</v>
      </c>
    </row>
    <row r="289" spans="1:11" x14ac:dyDescent="0.25">
      <c r="A289" s="1" t="s">
        <v>8</v>
      </c>
      <c r="B289" s="1" t="s">
        <v>368</v>
      </c>
      <c r="C289" s="1" t="s">
        <v>156</v>
      </c>
      <c r="D289" s="1"/>
      <c r="E289" s="1" t="s">
        <v>13</v>
      </c>
      <c r="F289" s="5" t="s">
        <v>369</v>
      </c>
      <c r="G289" s="3">
        <v>0</v>
      </c>
      <c r="H289" s="3">
        <v>0</v>
      </c>
      <c r="I289" s="3">
        <v>161</v>
      </c>
    </row>
    <row r="290" spans="1:11" x14ac:dyDescent="0.25">
      <c r="A290" s="1" t="s">
        <v>8</v>
      </c>
      <c r="B290" s="1" t="s">
        <v>368</v>
      </c>
      <c r="C290" s="1" t="s">
        <v>156</v>
      </c>
      <c r="D290" s="1"/>
      <c r="E290" s="1" t="s">
        <v>13</v>
      </c>
      <c r="F290" s="5" t="s">
        <v>370</v>
      </c>
      <c r="G290" s="3">
        <v>0</v>
      </c>
      <c r="H290" s="3">
        <v>0</v>
      </c>
      <c r="I290" s="3">
        <v>0</v>
      </c>
    </row>
    <row r="291" spans="1:11" x14ac:dyDescent="0.25">
      <c r="A291" s="1" t="s">
        <v>8</v>
      </c>
      <c r="B291" s="1" t="s">
        <v>368</v>
      </c>
      <c r="C291" s="1" t="s">
        <v>160</v>
      </c>
      <c r="D291" s="1"/>
      <c r="E291" s="1" t="s">
        <v>13</v>
      </c>
      <c r="F291" s="5" t="s">
        <v>371</v>
      </c>
      <c r="G291" s="3">
        <v>40</v>
      </c>
      <c r="H291" s="3">
        <v>40</v>
      </c>
      <c r="I291" s="3">
        <v>56.2</v>
      </c>
      <c r="J291" s="3">
        <v>80</v>
      </c>
      <c r="K291" s="3">
        <v>80</v>
      </c>
    </row>
    <row r="292" spans="1:11" x14ac:dyDescent="0.25">
      <c r="A292" s="1" t="s">
        <v>8</v>
      </c>
      <c r="B292" s="1" t="s">
        <v>368</v>
      </c>
      <c r="C292" s="1" t="s">
        <v>169</v>
      </c>
      <c r="D292" s="1"/>
      <c r="E292" s="1" t="s">
        <v>13</v>
      </c>
      <c r="F292" s="5" t="s">
        <v>372</v>
      </c>
      <c r="G292" s="3">
        <v>0</v>
      </c>
      <c r="H292" s="3">
        <v>0</v>
      </c>
      <c r="I292" s="3">
        <v>0</v>
      </c>
    </row>
    <row r="293" spans="1:11" x14ac:dyDescent="0.25">
      <c r="A293" s="1" t="s">
        <v>8</v>
      </c>
      <c r="B293" s="1" t="s">
        <v>368</v>
      </c>
      <c r="C293" s="1" t="s">
        <v>169</v>
      </c>
      <c r="D293" s="1"/>
      <c r="E293" s="1" t="s">
        <v>13</v>
      </c>
      <c r="F293" s="5" t="s">
        <v>373</v>
      </c>
      <c r="G293" s="3">
        <v>0</v>
      </c>
      <c r="H293" s="3">
        <v>0</v>
      </c>
      <c r="I293" s="3">
        <v>0</v>
      </c>
    </row>
    <row r="294" spans="1:11" x14ac:dyDescent="0.25">
      <c r="A294" s="1" t="s">
        <v>8</v>
      </c>
      <c r="B294" s="1" t="s">
        <v>368</v>
      </c>
      <c r="C294" s="1" t="s">
        <v>174</v>
      </c>
      <c r="D294" s="1"/>
      <c r="E294" s="1" t="s">
        <v>13</v>
      </c>
      <c r="F294" s="5" t="s">
        <v>374</v>
      </c>
      <c r="G294" s="3">
        <v>20</v>
      </c>
      <c r="H294" s="3">
        <v>20</v>
      </c>
      <c r="I294" s="3">
        <v>0</v>
      </c>
      <c r="K294" s="3">
        <v>20</v>
      </c>
    </row>
    <row r="295" spans="1:11" x14ac:dyDescent="0.25">
      <c r="A295" s="1" t="s">
        <v>8</v>
      </c>
      <c r="B295" s="1" t="s">
        <v>368</v>
      </c>
      <c r="C295" s="1" t="s">
        <v>191</v>
      </c>
      <c r="D295" s="1"/>
      <c r="E295" s="1" t="s">
        <v>13</v>
      </c>
      <c r="F295" s="5" t="s">
        <v>375</v>
      </c>
      <c r="G295" s="3">
        <v>0</v>
      </c>
      <c r="H295" s="3">
        <v>0</v>
      </c>
      <c r="I295" s="3">
        <v>0</v>
      </c>
    </row>
    <row r="296" spans="1:11" x14ac:dyDescent="0.25">
      <c r="A296" s="1" t="s">
        <v>8</v>
      </c>
      <c r="B296" s="1" t="s">
        <v>368</v>
      </c>
      <c r="C296" s="1" t="s">
        <v>191</v>
      </c>
      <c r="D296" s="1"/>
      <c r="E296" s="1" t="s">
        <v>13</v>
      </c>
      <c r="F296" s="5" t="s">
        <v>375</v>
      </c>
      <c r="G296" s="3">
        <v>0</v>
      </c>
      <c r="H296" s="3">
        <v>0</v>
      </c>
      <c r="I296" s="3">
        <v>0</v>
      </c>
    </row>
    <row r="297" spans="1:11" s="13" customFormat="1" x14ac:dyDescent="0.25">
      <c r="A297" s="10"/>
      <c r="B297" s="10"/>
      <c r="C297" s="10"/>
      <c r="D297" s="10"/>
      <c r="E297" s="10"/>
      <c r="F297" s="11"/>
      <c r="G297" s="12">
        <f>SUM(G288:G296)</f>
        <v>310</v>
      </c>
      <c r="H297" s="12">
        <f t="shared" ref="H297:K297" si="12">SUM(H288:H296)</f>
        <v>310</v>
      </c>
      <c r="I297" s="12">
        <f t="shared" si="12"/>
        <v>217.2</v>
      </c>
      <c r="J297" s="12">
        <f t="shared" si="12"/>
        <v>280</v>
      </c>
      <c r="K297" s="12">
        <f t="shared" si="12"/>
        <v>350</v>
      </c>
    </row>
    <row r="298" spans="1:11" x14ac:dyDescent="0.25">
      <c r="A298" s="1" t="s">
        <v>8</v>
      </c>
      <c r="B298" s="1" t="s">
        <v>376</v>
      </c>
      <c r="C298" s="1" t="s">
        <v>377</v>
      </c>
      <c r="D298" s="1"/>
      <c r="E298" s="1" t="s">
        <v>13</v>
      </c>
      <c r="F298" s="5" t="s">
        <v>378</v>
      </c>
      <c r="G298" s="3">
        <v>0</v>
      </c>
      <c r="H298" s="3">
        <v>0</v>
      </c>
      <c r="I298" s="3">
        <v>0</v>
      </c>
    </row>
    <row r="299" spans="1:11" x14ac:dyDescent="0.25">
      <c r="A299" s="1" t="s">
        <v>8</v>
      </c>
      <c r="B299" s="1" t="s">
        <v>379</v>
      </c>
      <c r="C299" s="1" t="s">
        <v>377</v>
      </c>
      <c r="D299" s="1"/>
      <c r="E299" s="1" t="s">
        <v>13</v>
      </c>
      <c r="F299" s="5" t="s">
        <v>380</v>
      </c>
      <c r="G299" s="3">
        <v>0</v>
      </c>
      <c r="H299" s="3">
        <v>0</v>
      </c>
      <c r="I299" s="3">
        <v>0</v>
      </c>
    </row>
    <row r="300" spans="1:11" x14ac:dyDescent="0.25">
      <c r="A300" s="1" t="s">
        <v>8</v>
      </c>
      <c r="B300" s="1" t="s">
        <v>381</v>
      </c>
      <c r="C300" s="1" t="s">
        <v>197</v>
      </c>
      <c r="D300" s="1"/>
      <c r="E300" s="1" t="s">
        <v>13</v>
      </c>
      <c r="F300" s="5" t="s">
        <v>382</v>
      </c>
      <c r="G300" s="3">
        <v>0</v>
      </c>
      <c r="H300" s="3">
        <v>0</v>
      </c>
      <c r="I300" s="3">
        <v>0</v>
      </c>
    </row>
    <row r="301" spans="1:11" x14ac:dyDescent="0.25">
      <c r="A301" s="1" t="s">
        <v>89</v>
      </c>
      <c r="B301" s="1" t="s">
        <v>8</v>
      </c>
      <c r="C301" s="1" t="s">
        <v>8</v>
      </c>
      <c r="D301" s="1"/>
      <c r="E301" s="1" t="s">
        <v>8</v>
      </c>
      <c r="F301" s="5" t="s">
        <v>11</v>
      </c>
      <c r="G301" s="14">
        <v>30370</v>
      </c>
      <c r="H301" s="14">
        <v>31710</v>
      </c>
      <c r="I301" s="14">
        <v>24776.02</v>
      </c>
      <c r="J301" s="15">
        <f>J297+J287+J282+J276+J268+J263+J223+J214+J210+J199+J184+J158+J141</f>
        <v>32057</v>
      </c>
      <c r="K301" s="15">
        <f>K297+K287+K282+K276+K268+K263+K223+K214+K210+K199+K184+K158+K141</f>
        <v>32381</v>
      </c>
    </row>
    <row r="302" spans="1:11" x14ac:dyDescent="0.25">
      <c r="A302" s="1" t="s">
        <v>90</v>
      </c>
      <c r="B302" s="1" t="s">
        <v>8</v>
      </c>
      <c r="C302" s="1" t="s">
        <v>8</v>
      </c>
      <c r="D302" s="1"/>
      <c r="E302" s="1" t="s">
        <v>8</v>
      </c>
      <c r="F302" s="5" t="s">
        <v>91</v>
      </c>
    </row>
    <row r="303" spans="1:11" x14ac:dyDescent="0.25">
      <c r="A303" s="1" t="s">
        <v>8</v>
      </c>
      <c r="B303" s="1" t="s">
        <v>287</v>
      </c>
      <c r="C303" s="1" t="s">
        <v>383</v>
      </c>
      <c r="D303" s="1"/>
      <c r="E303" s="1" t="s">
        <v>13</v>
      </c>
      <c r="F303" s="5" t="s">
        <v>384</v>
      </c>
      <c r="G303" s="3">
        <v>0</v>
      </c>
      <c r="H303" s="3">
        <v>180</v>
      </c>
      <c r="I303" s="3">
        <v>180</v>
      </c>
    </row>
    <row r="304" spans="1:11" x14ac:dyDescent="0.25">
      <c r="A304" s="1" t="s">
        <v>8</v>
      </c>
      <c r="B304" s="1" t="s">
        <v>287</v>
      </c>
      <c r="C304" s="1" t="s">
        <v>383</v>
      </c>
      <c r="D304" s="1"/>
      <c r="E304" s="1" t="s">
        <v>117</v>
      </c>
      <c r="F304" s="5" t="s">
        <v>385</v>
      </c>
      <c r="G304" s="3">
        <v>0</v>
      </c>
      <c r="H304" s="3">
        <v>0</v>
      </c>
      <c r="I304" s="3">
        <v>0</v>
      </c>
    </row>
    <row r="305" spans="1:9" x14ac:dyDescent="0.25">
      <c r="A305" s="1" t="s">
        <v>8</v>
      </c>
      <c r="B305" s="1" t="s">
        <v>287</v>
      </c>
      <c r="C305" s="1" t="s">
        <v>386</v>
      </c>
      <c r="D305" s="1"/>
      <c r="E305" s="1" t="s">
        <v>68</v>
      </c>
      <c r="F305" s="5" t="s">
        <v>387</v>
      </c>
      <c r="G305" s="3">
        <v>0</v>
      </c>
      <c r="H305" s="3">
        <v>0</v>
      </c>
      <c r="I305" s="3">
        <v>0</v>
      </c>
    </row>
    <row r="306" spans="1:9" x14ac:dyDescent="0.25">
      <c r="A306" s="1" t="s">
        <v>8</v>
      </c>
      <c r="B306" s="1" t="s">
        <v>287</v>
      </c>
      <c r="C306" s="1" t="s">
        <v>386</v>
      </c>
      <c r="D306" s="1"/>
      <c r="E306" s="1" t="s">
        <v>100</v>
      </c>
      <c r="F306" s="5" t="s">
        <v>388</v>
      </c>
      <c r="G306" s="3">
        <v>0</v>
      </c>
      <c r="H306" s="3">
        <v>0</v>
      </c>
      <c r="I306" s="3">
        <v>0</v>
      </c>
    </row>
    <row r="307" spans="1:9" x14ac:dyDescent="0.25">
      <c r="A307" s="1" t="s">
        <v>8</v>
      </c>
      <c r="B307" s="1" t="s">
        <v>287</v>
      </c>
      <c r="C307" s="1" t="s">
        <v>386</v>
      </c>
      <c r="D307" s="1"/>
      <c r="E307" s="1" t="s">
        <v>102</v>
      </c>
      <c r="F307" s="5" t="s">
        <v>389</v>
      </c>
      <c r="G307" s="3">
        <v>0</v>
      </c>
      <c r="H307" s="3">
        <v>0</v>
      </c>
      <c r="I307" s="3">
        <v>0</v>
      </c>
    </row>
    <row r="308" spans="1:9" x14ac:dyDescent="0.25">
      <c r="A308" s="1" t="s">
        <v>8</v>
      </c>
      <c r="B308" s="1" t="s">
        <v>287</v>
      </c>
      <c r="C308" s="1" t="s">
        <v>386</v>
      </c>
      <c r="D308" s="1"/>
      <c r="E308" s="1" t="s">
        <v>115</v>
      </c>
      <c r="F308" s="5" t="s">
        <v>390</v>
      </c>
      <c r="G308" s="3">
        <v>0</v>
      </c>
      <c r="H308" s="3">
        <v>0</v>
      </c>
      <c r="I308" s="3">
        <v>0</v>
      </c>
    </row>
    <row r="309" spans="1:9" x14ac:dyDescent="0.25">
      <c r="A309" s="1" t="s">
        <v>8</v>
      </c>
      <c r="B309" s="1" t="s">
        <v>287</v>
      </c>
      <c r="C309" s="1" t="s">
        <v>386</v>
      </c>
      <c r="D309" s="1"/>
      <c r="E309" s="1" t="s">
        <v>13</v>
      </c>
      <c r="F309" s="5" t="s">
        <v>391</v>
      </c>
      <c r="G309" s="3">
        <v>0</v>
      </c>
      <c r="H309" s="3">
        <v>0</v>
      </c>
      <c r="I309" s="3">
        <v>0</v>
      </c>
    </row>
    <row r="310" spans="1:9" x14ac:dyDescent="0.25">
      <c r="A310" s="1" t="s">
        <v>8</v>
      </c>
      <c r="B310" s="1" t="s">
        <v>287</v>
      </c>
      <c r="C310" s="1" t="s">
        <v>386</v>
      </c>
      <c r="D310" s="1"/>
      <c r="E310" s="1" t="s">
        <v>13</v>
      </c>
      <c r="F310" s="5" t="s">
        <v>392</v>
      </c>
      <c r="G310" s="3">
        <v>0</v>
      </c>
      <c r="H310" s="3">
        <v>0</v>
      </c>
      <c r="I310" s="3">
        <v>0</v>
      </c>
    </row>
    <row r="311" spans="1:9" x14ac:dyDescent="0.25">
      <c r="A311" s="1" t="s">
        <v>8</v>
      </c>
      <c r="B311" s="1" t="s">
        <v>287</v>
      </c>
      <c r="C311" s="1" t="s">
        <v>386</v>
      </c>
      <c r="D311" s="1"/>
      <c r="E311" s="1" t="s">
        <v>13</v>
      </c>
      <c r="F311" s="5" t="s">
        <v>393</v>
      </c>
      <c r="G311" s="3">
        <v>0</v>
      </c>
      <c r="H311" s="3">
        <v>0</v>
      </c>
      <c r="I311" s="3">
        <v>0</v>
      </c>
    </row>
    <row r="312" spans="1:9" x14ac:dyDescent="0.25">
      <c r="A312" s="1" t="s">
        <v>8</v>
      </c>
      <c r="B312" s="1" t="s">
        <v>287</v>
      </c>
      <c r="C312" s="1" t="s">
        <v>386</v>
      </c>
      <c r="D312" s="1"/>
      <c r="E312" s="1" t="s">
        <v>117</v>
      </c>
      <c r="F312" s="5" t="s">
        <v>394</v>
      </c>
      <c r="G312" s="3">
        <v>0</v>
      </c>
      <c r="H312" s="3">
        <v>0</v>
      </c>
      <c r="I312" s="3">
        <v>0</v>
      </c>
    </row>
    <row r="313" spans="1:9" x14ac:dyDescent="0.25">
      <c r="A313" s="1" t="s">
        <v>8</v>
      </c>
      <c r="B313" s="1" t="s">
        <v>287</v>
      </c>
      <c r="C313" s="1" t="s">
        <v>395</v>
      </c>
      <c r="D313" s="1"/>
      <c r="E313" s="1" t="s">
        <v>100</v>
      </c>
      <c r="F313" s="5" t="s">
        <v>396</v>
      </c>
      <c r="G313" s="3">
        <v>0</v>
      </c>
      <c r="H313" s="3">
        <v>0</v>
      </c>
      <c r="I313" s="3">
        <v>0</v>
      </c>
    </row>
    <row r="314" spans="1:9" x14ac:dyDescent="0.25">
      <c r="A314" s="1" t="s">
        <v>8</v>
      </c>
      <c r="B314" s="1" t="s">
        <v>287</v>
      </c>
      <c r="C314" s="1" t="s">
        <v>395</v>
      </c>
      <c r="D314" s="1"/>
      <c r="E314" s="1" t="s">
        <v>100</v>
      </c>
      <c r="F314" s="5" t="s">
        <v>397</v>
      </c>
      <c r="G314" s="3">
        <v>0</v>
      </c>
      <c r="H314" s="3">
        <v>0</v>
      </c>
      <c r="I314" s="3">
        <v>0</v>
      </c>
    </row>
    <row r="315" spans="1:9" x14ac:dyDescent="0.25">
      <c r="A315" s="1" t="s">
        <v>8</v>
      </c>
      <c r="B315" s="1" t="s">
        <v>287</v>
      </c>
      <c r="C315" s="1" t="s">
        <v>395</v>
      </c>
      <c r="D315" s="1"/>
      <c r="E315" s="1" t="s">
        <v>102</v>
      </c>
      <c r="F315" s="5" t="s">
        <v>398</v>
      </c>
      <c r="G315" s="3">
        <v>0</v>
      </c>
      <c r="H315" s="3">
        <v>0</v>
      </c>
      <c r="I315" s="3">
        <v>0</v>
      </c>
    </row>
    <row r="316" spans="1:9" x14ac:dyDescent="0.25">
      <c r="A316" s="1" t="s">
        <v>8</v>
      </c>
      <c r="B316" s="1" t="s">
        <v>287</v>
      </c>
      <c r="C316" s="1" t="s">
        <v>395</v>
      </c>
      <c r="D316" s="1"/>
      <c r="E316" s="1" t="s">
        <v>102</v>
      </c>
      <c r="F316" s="5" t="s">
        <v>399</v>
      </c>
      <c r="G316" s="3">
        <v>0</v>
      </c>
      <c r="H316" s="3">
        <v>0</v>
      </c>
      <c r="I316" s="3">
        <v>0</v>
      </c>
    </row>
    <row r="317" spans="1:9" x14ac:dyDescent="0.25">
      <c r="A317" s="1" t="s">
        <v>8</v>
      </c>
      <c r="B317" s="1" t="s">
        <v>287</v>
      </c>
      <c r="C317" s="1" t="s">
        <v>395</v>
      </c>
      <c r="D317" s="1"/>
      <c r="E317" s="1" t="s">
        <v>13</v>
      </c>
      <c r="F317" s="5" t="s">
        <v>400</v>
      </c>
      <c r="G317" s="3">
        <v>0</v>
      </c>
      <c r="H317" s="3">
        <v>0</v>
      </c>
      <c r="I317" s="3">
        <v>0</v>
      </c>
    </row>
    <row r="318" spans="1:9" x14ac:dyDescent="0.25">
      <c r="A318" s="1" t="s">
        <v>8</v>
      </c>
      <c r="B318" s="1" t="s">
        <v>287</v>
      </c>
      <c r="C318" s="1" t="s">
        <v>395</v>
      </c>
      <c r="D318" s="1"/>
      <c r="E318" s="1" t="s">
        <v>13</v>
      </c>
      <c r="F318" s="5" t="s">
        <v>401</v>
      </c>
      <c r="G318" s="3">
        <v>0</v>
      </c>
      <c r="H318" s="3">
        <v>0</v>
      </c>
      <c r="I318" s="3">
        <v>0</v>
      </c>
    </row>
    <row r="319" spans="1:9" x14ac:dyDescent="0.25">
      <c r="A319" s="1" t="s">
        <v>8</v>
      </c>
      <c r="B319" s="1" t="s">
        <v>287</v>
      </c>
      <c r="C319" s="1" t="s">
        <v>395</v>
      </c>
      <c r="D319" s="1"/>
      <c r="E319" s="1" t="s">
        <v>117</v>
      </c>
      <c r="F319" s="5" t="s">
        <v>402</v>
      </c>
      <c r="G319" s="3">
        <v>0</v>
      </c>
      <c r="H319" s="3">
        <v>0</v>
      </c>
      <c r="I319" s="3">
        <v>0</v>
      </c>
    </row>
    <row r="320" spans="1:9" x14ac:dyDescent="0.25">
      <c r="A320" s="1" t="s">
        <v>8</v>
      </c>
      <c r="B320" s="1" t="s">
        <v>287</v>
      </c>
      <c r="C320" s="1" t="s">
        <v>395</v>
      </c>
      <c r="D320" s="1"/>
      <c r="E320" s="1" t="s">
        <v>117</v>
      </c>
      <c r="F320" s="5" t="s">
        <v>403</v>
      </c>
      <c r="G320" s="3">
        <v>0</v>
      </c>
      <c r="H320" s="3">
        <v>0</v>
      </c>
      <c r="I320" s="3">
        <v>0</v>
      </c>
    </row>
    <row r="321" spans="1:9" x14ac:dyDescent="0.25">
      <c r="A321" s="1" t="s">
        <v>8</v>
      </c>
      <c r="B321" s="1" t="s">
        <v>308</v>
      </c>
      <c r="C321" s="1" t="s">
        <v>404</v>
      </c>
      <c r="D321" s="1"/>
      <c r="E321" s="1" t="s">
        <v>81</v>
      </c>
      <c r="F321" s="5" t="s">
        <v>405</v>
      </c>
      <c r="G321" s="3">
        <v>0</v>
      </c>
      <c r="H321" s="3">
        <v>0</v>
      </c>
      <c r="I321" s="3">
        <v>0</v>
      </c>
    </row>
    <row r="322" spans="1:9" x14ac:dyDescent="0.25">
      <c r="A322" s="1" t="s">
        <v>8</v>
      </c>
      <c r="B322" s="1" t="s">
        <v>308</v>
      </c>
      <c r="C322" s="1" t="s">
        <v>386</v>
      </c>
      <c r="D322" s="1"/>
      <c r="E322" s="1" t="s">
        <v>13</v>
      </c>
      <c r="F322" s="5" t="s">
        <v>406</v>
      </c>
      <c r="G322" s="3">
        <v>0</v>
      </c>
      <c r="H322" s="3">
        <v>0</v>
      </c>
      <c r="I322" s="3">
        <v>0</v>
      </c>
    </row>
    <row r="323" spans="1:9" x14ac:dyDescent="0.25">
      <c r="A323" s="1" t="s">
        <v>8</v>
      </c>
      <c r="B323" s="1" t="s">
        <v>350</v>
      </c>
      <c r="C323" s="1" t="s">
        <v>386</v>
      </c>
      <c r="D323" s="1"/>
      <c r="E323" s="1" t="s">
        <v>13</v>
      </c>
      <c r="F323" s="5" t="s">
        <v>407</v>
      </c>
      <c r="G323" s="3">
        <v>0</v>
      </c>
      <c r="H323" s="3">
        <v>0</v>
      </c>
      <c r="I323" s="3">
        <v>0</v>
      </c>
    </row>
    <row r="324" spans="1:9" x14ac:dyDescent="0.25">
      <c r="A324" s="1" t="s">
        <v>8</v>
      </c>
      <c r="B324" s="1" t="s">
        <v>350</v>
      </c>
      <c r="C324" s="1" t="s">
        <v>386</v>
      </c>
      <c r="D324" s="1"/>
      <c r="E324" s="1" t="s">
        <v>117</v>
      </c>
      <c r="F324" s="5" t="s">
        <v>408</v>
      </c>
      <c r="G324" s="3">
        <v>0</v>
      </c>
      <c r="H324" s="3">
        <v>0</v>
      </c>
      <c r="I324" s="3">
        <v>0</v>
      </c>
    </row>
    <row r="325" spans="1:9" x14ac:dyDescent="0.25">
      <c r="A325" s="1" t="s">
        <v>8</v>
      </c>
      <c r="B325" s="1" t="s">
        <v>359</v>
      </c>
      <c r="C325" s="1" t="s">
        <v>386</v>
      </c>
      <c r="D325" s="1"/>
      <c r="E325" s="1" t="s">
        <v>13</v>
      </c>
      <c r="F325" s="5" t="s">
        <v>409</v>
      </c>
      <c r="G325" s="3">
        <v>0</v>
      </c>
      <c r="H325" s="3">
        <v>0</v>
      </c>
      <c r="I325" s="3">
        <v>0</v>
      </c>
    </row>
    <row r="326" spans="1:9" x14ac:dyDescent="0.25">
      <c r="A326" s="1" t="s">
        <v>8</v>
      </c>
      <c r="B326" s="1" t="s">
        <v>368</v>
      </c>
      <c r="C326" s="1" t="s">
        <v>410</v>
      </c>
      <c r="D326" s="1"/>
      <c r="E326" s="1" t="s">
        <v>68</v>
      </c>
      <c r="F326" s="5" t="s">
        <v>372</v>
      </c>
      <c r="G326" s="3">
        <v>0</v>
      </c>
      <c r="H326" s="3">
        <v>0</v>
      </c>
      <c r="I326" s="3">
        <v>0</v>
      </c>
    </row>
    <row r="327" spans="1:9" x14ac:dyDescent="0.25">
      <c r="A327" s="1" t="s">
        <v>109</v>
      </c>
      <c r="B327" s="1" t="s">
        <v>8</v>
      </c>
      <c r="C327" s="1" t="s">
        <v>8</v>
      </c>
      <c r="D327" s="1"/>
      <c r="E327" s="1" t="s">
        <v>8</v>
      </c>
      <c r="F327" s="5" t="s">
        <v>91</v>
      </c>
      <c r="G327" s="3">
        <v>0</v>
      </c>
      <c r="H327" s="3">
        <v>180</v>
      </c>
      <c r="I327" s="3">
        <v>180</v>
      </c>
    </row>
    <row r="328" spans="1:9" x14ac:dyDescent="0.25">
      <c r="A328" s="1" t="s">
        <v>127</v>
      </c>
      <c r="B328" s="1" t="s">
        <v>8</v>
      </c>
      <c r="C328" s="1" t="s">
        <v>8</v>
      </c>
      <c r="D328" s="1"/>
      <c r="E328" s="1" t="s">
        <v>8</v>
      </c>
      <c r="F328" s="5" t="s">
        <v>8</v>
      </c>
      <c r="G328" s="4">
        <v>30370</v>
      </c>
      <c r="H328" s="4">
        <v>31890</v>
      </c>
      <c r="I328" s="4">
        <v>24956.02</v>
      </c>
    </row>
  </sheetData>
  <mergeCells count="28">
    <mergeCell ref="J91:J96"/>
    <mergeCell ref="K91:K96"/>
    <mergeCell ref="J102:J103"/>
    <mergeCell ref="K102:K103"/>
    <mergeCell ref="D6:D9"/>
    <mergeCell ref="J6:J9"/>
    <mergeCell ref="K6:K9"/>
    <mergeCell ref="D19:D21"/>
    <mergeCell ref="D23:D28"/>
    <mergeCell ref="D29:D33"/>
    <mergeCell ref="J29:J33"/>
    <mergeCell ref="K29:K33"/>
    <mergeCell ref="L84:L87"/>
    <mergeCell ref="D147:D152"/>
    <mergeCell ref="J146:J152"/>
    <mergeCell ref="K146:K152"/>
    <mergeCell ref="D226:D234"/>
    <mergeCell ref="J226:J234"/>
    <mergeCell ref="K226:K234"/>
    <mergeCell ref="J111:J112"/>
    <mergeCell ref="K111:K112"/>
    <mergeCell ref="J113:J114"/>
    <mergeCell ref="K113:K114"/>
    <mergeCell ref="J127:J128"/>
    <mergeCell ref="K127:K128"/>
    <mergeCell ref="J84:J87"/>
    <mergeCell ref="K84:K87"/>
    <mergeCell ref="D91:D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opLeftCell="A6" workbookViewId="0">
      <selection activeCell="E29" sqref="E29"/>
    </sheetView>
  </sheetViews>
  <sheetFormatPr defaultRowHeight="15" x14ac:dyDescent="0.25"/>
  <cols>
    <col min="2" max="2" width="35.7109375" customWidth="1"/>
    <col min="3" max="5" width="9.85546875" style="18" customWidth="1"/>
    <col min="6" max="8" width="9.85546875" customWidth="1"/>
  </cols>
  <sheetData>
    <row r="1" spans="1:9" ht="18" x14ac:dyDescent="0.25">
      <c r="A1" s="17" t="s">
        <v>485</v>
      </c>
    </row>
    <row r="3" spans="1:9" ht="15.75" x14ac:dyDescent="0.25">
      <c r="A3" s="252" t="s">
        <v>486</v>
      </c>
      <c r="B3" s="252"/>
      <c r="C3" s="252"/>
      <c r="D3" s="252"/>
      <c r="E3" s="252"/>
      <c r="F3" s="252"/>
      <c r="G3" s="252"/>
      <c r="H3" s="252"/>
      <c r="I3" s="252"/>
    </row>
    <row r="4" spans="1:9" ht="16.5" thickBot="1" x14ac:dyDescent="0.3">
      <c r="A4" s="21"/>
      <c r="B4" s="22"/>
      <c r="C4" s="19"/>
      <c r="D4" s="19"/>
      <c r="E4" s="56"/>
      <c r="F4" s="20"/>
    </row>
    <row r="5" spans="1:9" ht="27.75" thickBot="1" x14ac:dyDescent="0.3">
      <c r="A5" s="149"/>
      <c r="B5" s="150"/>
      <c r="C5" s="151" t="s">
        <v>469</v>
      </c>
      <c r="D5" s="151" t="s">
        <v>470</v>
      </c>
      <c r="E5" s="151" t="s">
        <v>471</v>
      </c>
      <c r="F5" s="152" t="s">
        <v>472</v>
      </c>
      <c r="G5" s="152" t="s">
        <v>473</v>
      </c>
      <c r="H5" s="153" t="s">
        <v>474</v>
      </c>
    </row>
    <row r="6" spans="1:9" s="23" customFormat="1" ht="15.75" customHeight="1" x14ac:dyDescent="0.2">
      <c r="A6" s="258" t="s">
        <v>416</v>
      </c>
      <c r="B6" s="259"/>
      <c r="C6" s="259"/>
      <c r="D6" s="259"/>
      <c r="E6" s="259"/>
      <c r="F6" s="259"/>
      <c r="G6" s="259"/>
      <c r="H6" s="260"/>
    </row>
    <row r="7" spans="1:9" s="23" customFormat="1" ht="12.75" x14ac:dyDescent="0.2">
      <c r="A7" s="156" t="s">
        <v>417</v>
      </c>
      <c r="B7" s="24"/>
      <c r="C7" s="29">
        <f t="shared" ref="C7:D7" si="0">SUM(C8:C9)</f>
        <v>25939</v>
      </c>
      <c r="D7" s="29">
        <f t="shared" si="0"/>
        <v>26612</v>
      </c>
      <c r="E7" s="29">
        <f>SUM(E8:E9)</f>
        <v>29500</v>
      </c>
      <c r="F7" s="29">
        <f>SUM(F8:F9)</f>
        <v>32600</v>
      </c>
      <c r="G7" s="29">
        <f t="shared" ref="G7:H7" si="1">SUM(G8:G9)</f>
        <v>34150</v>
      </c>
      <c r="H7" s="157">
        <f t="shared" si="1"/>
        <v>35827.5</v>
      </c>
    </row>
    <row r="8" spans="1:9" s="23" customFormat="1" ht="12.75" x14ac:dyDescent="0.2">
      <c r="A8" s="158">
        <v>111</v>
      </c>
      <c r="B8" s="24" t="s">
        <v>463</v>
      </c>
      <c r="C8" s="26">
        <v>24320</v>
      </c>
      <c r="D8" s="26">
        <v>25040</v>
      </c>
      <c r="E8" s="25">
        <v>28000</v>
      </c>
      <c r="F8" s="75">
        <v>31000</v>
      </c>
      <c r="G8" s="75">
        <f>F8*1.05</f>
        <v>32550</v>
      </c>
      <c r="H8" s="82">
        <f>G8*1.05</f>
        <v>34177.5</v>
      </c>
    </row>
    <row r="9" spans="1:9" s="23" customFormat="1" ht="12.75" x14ac:dyDescent="0.2">
      <c r="A9" s="158">
        <v>121</v>
      </c>
      <c r="B9" s="24" t="s">
        <v>19</v>
      </c>
      <c r="C9" s="26">
        <v>1619</v>
      </c>
      <c r="D9" s="26">
        <v>1572</v>
      </c>
      <c r="E9" s="25">
        <v>1500</v>
      </c>
      <c r="F9" s="75">
        <v>1600</v>
      </c>
      <c r="G9" s="75">
        <v>1600</v>
      </c>
      <c r="H9" s="82">
        <v>1650</v>
      </c>
    </row>
    <row r="10" spans="1:9" s="23" customFormat="1" ht="12.75" x14ac:dyDescent="0.2">
      <c r="A10" s="261"/>
      <c r="B10" s="262"/>
      <c r="C10" s="262"/>
      <c r="D10" s="262"/>
      <c r="E10" s="262"/>
      <c r="F10" s="262"/>
      <c r="G10" s="262"/>
      <c r="H10" s="263"/>
    </row>
    <row r="11" spans="1:9" s="23" customFormat="1" ht="12.75" x14ac:dyDescent="0.2">
      <c r="A11" s="156" t="s">
        <v>464</v>
      </c>
      <c r="B11" s="28"/>
      <c r="C11" s="29">
        <f t="shared" ref="C11:D11" si="2">SUM(C12:C15)</f>
        <v>1571</v>
      </c>
      <c r="D11" s="29">
        <f t="shared" si="2"/>
        <v>1494</v>
      </c>
      <c r="E11" s="29">
        <f>SUM(E12:E15)</f>
        <v>1900</v>
      </c>
      <c r="F11" s="29">
        <f>SUM(F12:F15)</f>
        <v>1940</v>
      </c>
      <c r="G11" s="29">
        <f t="shared" ref="G11:H11" si="3">SUM(G12:G15)</f>
        <v>1940</v>
      </c>
      <c r="H11" s="157">
        <f t="shared" si="3"/>
        <v>1950</v>
      </c>
    </row>
    <row r="12" spans="1:9" s="23" customFormat="1" ht="12.75" x14ac:dyDescent="0.2">
      <c r="A12" s="159" t="s">
        <v>418</v>
      </c>
      <c r="B12" s="24" t="s">
        <v>419</v>
      </c>
      <c r="C12" s="26">
        <v>200</v>
      </c>
      <c r="D12" s="26">
        <v>215</v>
      </c>
      <c r="E12" s="25">
        <v>200</v>
      </c>
      <c r="F12" s="75">
        <v>220</v>
      </c>
      <c r="G12" s="75">
        <v>220</v>
      </c>
      <c r="H12" s="82">
        <v>230</v>
      </c>
    </row>
    <row r="13" spans="1:9" s="23" customFormat="1" ht="12.75" x14ac:dyDescent="0.2">
      <c r="A13" s="158">
        <v>133006</v>
      </c>
      <c r="B13" s="24" t="s">
        <v>420</v>
      </c>
      <c r="C13" s="26">
        <v>65</v>
      </c>
      <c r="D13" s="26">
        <v>8</v>
      </c>
      <c r="E13" s="137">
        <v>0</v>
      </c>
      <c r="F13" s="75">
        <v>20</v>
      </c>
      <c r="G13" s="75">
        <v>20</v>
      </c>
      <c r="H13" s="82">
        <v>20</v>
      </c>
    </row>
    <row r="14" spans="1:9" s="23" customFormat="1" ht="12.75" x14ac:dyDescent="0.2">
      <c r="A14" s="159" t="s">
        <v>421</v>
      </c>
      <c r="B14" s="24" t="s">
        <v>422</v>
      </c>
      <c r="C14" s="26">
        <v>0</v>
      </c>
      <c r="D14" s="26">
        <v>0</v>
      </c>
      <c r="E14" s="25">
        <v>0</v>
      </c>
      <c r="F14" s="75">
        <v>0</v>
      </c>
      <c r="G14" s="75"/>
      <c r="H14" s="82"/>
    </row>
    <row r="15" spans="1:9" s="23" customFormat="1" ht="12.75" x14ac:dyDescent="0.2">
      <c r="A15" s="159" t="s">
        <v>423</v>
      </c>
      <c r="B15" s="24" t="s">
        <v>424</v>
      </c>
      <c r="C15" s="26">
        <v>1306</v>
      </c>
      <c r="D15" s="26">
        <v>1271</v>
      </c>
      <c r="E15" s="137">
        <v>1700</v>
      </c>
      <c r="F15" s="138">
        <v>1700</v>
      </c>
      <c r="G15" s="138">
        <v>1700</v>
      </c>
      <c r="H15" s="160">
        <v>1700</v>
      </c>
    </row>
    <row r="16" spans="1:9" s="23" customFormat="1" ht="12.75" x14ac:dyDescent="0.2">
      <c r="A16" s="264"/>
      <c r="B16" s="265"/>
      <c r="C16" s="265"/>
      <c r="D16" s="265"/>
      <c r="E16" s="265"/>
      <c r="F16" s="265"/>
      <c r="G16" s="265"/>
      <c r="H16" s="266"/>
    </row>
    <row r="17" spans="1:8" s="23" customFormat="1" ht="12.75" x14ac:dyDescent="0.2">
      <c r="A17" s="156" t="s">
        <v>425</v>
      </c>
      <c r="B17" s="28"/>
      <c r="C17" s="29">
        <f t="shared" ref="C17:D17" si="4">SUM(C18)</f>
        <v>322</v>
      </c>
      <c r="D17" s="29">
        <f t="shared" si="4"/>
        <v>2771</v>
      </c>
      <c r="E17" s="29">
        <f>SUM(E18)</f>
        <v>30</v>
      </c>
      <c r="F17" s="29">
        <f>SUM(F18)</f>
        <v>100</v>
      </c>
      <c r="G17" s="29">
        <f t="shared" ref="G17:H17" si="5">SUM(G18)</f>
        <v>120</v>
      </c>
      <c r="H17" s="157">
        <f t="shared" si="5"/>
        <v>200</v>
      </c>
    </row>
    <row r="18" spans="1:8" s="23" customFormat="1" ht="12.75" x14ac:dyDescent="0.2">
      <c r="A18" s="159" t="s">
        <v>426</v>
      </c>
      <c r="B18" s="24" t="s">
        <v>427</v>
      </c>
      <c r="C18" s="26">
        <v>322</v>
      </c>
      <c r="D18" s="26">
        <v>2771</v>
      </c>
      <c r="E18" s="25">
        <v>30</v>
      </c>
      <c r="F18" s="75">
        <v>100</v>
      </c>
      <c r="G18" s="27">
        <v>120</v>
      </c>
      <c r="H18" s="161">
        <v>200</v>
      </c>
    </row>
    <row r="19" spans="1:8" s="23" customFormat="1" ht="12.75" x14ac:dyDescent="0.2">
      <c r="A19" s="267"/>
      <c r="B19" s="268"/>
      <c r="C19" s="268"/>
      <c r="D19" s="268"/>
      <c r="E19" s="268"/>
      <c r="F19" s="268"/>
      <c r="G19" s="268"/>
      <c r="H19" s="269"/>
    </row>
    <row r="20" spans="1:8" s="23" customFormat="1" ht="12.75" x14ac:dyDescent="0.2">
      <c r="A20" s="156" t="s">
        <v>465</v>
      </c>
      <c r="B20" s="28"/>
      <c r="C20" s="29">
        <f t="shared" ref="C20:D20" si="6">SUM(C21:C22)</f>
        <v>487</v>
      </c>
      <c r="D20" s="29">
        <f t="shared" si="6"/>
        <v>551</v>
      </c>
      <c r="E20" s="29">
        <f>SUM(E21:E22)</f>
        <v>160</v>
      </c>
      <c r="F20" s="29">
        <f>SUM(F21:F22)</f>
        <v>160</v>
      </c>
      <c r="G20" s="29">
        <f t="shared" ref="G20:H20" si="7">SUM(G21:G22)</f>
        <v>220</v>
      </c>
      <c r="H20" s="157">
        <f t="shared" si="7"/>
        <v>300</v>
      </c>
    </row>
    <row r="21" spans="1:8" s="23" customFormat="1" ht="12.75" x14ac:dyDescent="0.2">
      <c r="A21" s="159" t="s">
        <v>428</v>
      </c>
      <c r="B21" s="24" t="s">
        <v>429</v>
      </c>
      <c r="C21" s="26">
        <v>82</v>
      </c>
      <c r="D21" s="26">
        <v>114</v>
      </c>
      <c r="E21" s="25">
        <v>60</v>
      </c>
      <c r="F21" s="75">
        <v>60</v>
      </c>
      <c r="G21" s="27">
        <v>100</v>
      </c>
      <c r="H21" s="161">
        <v>100</v>
      </c>
    </row>
    <row r="22" spans="1:8" s="23" customFormat="1" ht="12.75" x14ac:dyDescent="0.2">
      <c r="A22" s="158">
        <v>223001</v>
      </c>
      <c r="B22" s="24" t="s">
        <v>430</v>
      </c>
      <c r="C22" s="26">
        <v>405</v>
      </c>
      <c r="D22" s="26">
        <v>437</v>
      </c>
      <c r="E22" s="25">
        <v>100</v>
      </c>
      <c r="F22" s="75">
        <v>100</v>
      </c>
      <c r="G22" s="27">
        <v>120</v>
      </c>
      <c r="H22" s="161">
        <v>200</v>
      </c>
    </row>
    <row r="23" spans="1:8" s="23" customFormat="1" ht="12.75" x14ac:dyDescent="0.2">
      <c r="A23" s="270"/>
      <c r="B23" s="271"/>
      <c r="C23" s="271"/>
      <c r="D23" s="271"/>
      <c r="E23" s="271"/>
      <c r="F23" s="271"/>
      <c r="G23" s="271"/>
      <c r="H23" s="272"/>
    </row>
    <row r="24" spans="1:8" s="23" customFormat="1" ht="12.75" x14ac:dyDescent="0.2">
      <c r="A24" s="156" t="s">
        <v>431</v>
      </c>
      <c r="B24" s="24"/>
      <c r="C24" s="30">
        <f>SUM(C25)</f>
        <v>730</v>
      </c>
      <c r="D24" s="30">
        <f t="shared" ref="D24:F24" si="8">SUM(D25)</f>
        <v>5</v>
      </c>
      <c r="E24" s="30">
        <f t="shared" si="8"/>
        <v>30</v>
      </c>
      <c r="F24" s="30">
        <f t="shared" si="8"/>
        <v>30</v>
      </c>
      <c r="G24" s="30">
        <f t="shared" ref="G24" si="9">SUM(G25)</f>
        <v>25</v>
      </c>
      <c r="H24" s="162">
        <f t="shared" ref="H24" si="10">SUM(H25)</f>
        <v>25</v>
      </c>
    </row>
    <row r="25" spans="1:8" s="23" customFormat="1" ht="12.75" x14ac:dyDescent="0.2">
      <c r="A25" s="159">
        <v>242</v>
      </c>
      <c r="B25" s="24" t="s">
        <v>432</v>
      </c>
      <c r="C25" s="26">
        <v>730</v>
      </c>
      <c r="D25" s="26">
        <v>5</v>
      </c>
      <c r="E25" s="25">
        <v>30</v>
      </c>
      <c r="F25" s="75">
        <v>30</v>
      </c>
      <c r="G25" s="27">
        <v>25</v>
      </c>
      <c r="H25" s="161">
        <v>25</v>
      </c>
    </row>
    <row r="26" spans="1:8" s="23" customFormat="1" ht="12.75" x14ac:dyDescent="0.2">
      <c r="A26" s="273"/>
      <c r="B26" s="274"/>
      <c r="C26" s="274"/>
      <c r="D26" s="274"/>
      <c r="E26" s="274"/>
      <c r="F26" s="274"/>
      <c r="G26" s="274"/>
      <c r="H26" s="275"/>
    </row>
    <row r="27" spans="1:8" s="23" customFormat="1" ht="12.75" x14ac:dyDescent="0.2">
      <c r="A27" s="156" t="s">
        <v>466</v>
      </c>
      <c r="B27" s="28"/>
      <c r="C27" s="30">
        <f>SUM(C28:C30)</f>
        <v>1150</v>
      </c>
      <c r="D27" s="30">
        <f t="shared" ref="D27:F27" si="11">SUM(D28:D30)</f>
        <v>331</v>
      </c>
      <c r="E27" s="30">
        <f t="shared" si="11"/>
        <v>205</v>
      </c>
      <c r="F27" s="30">
        <f t="shared" si="11"/>
        <v>200</v>
      </c>
      <c r="G27" s="30">
        <f t="shared" ref="G27" si="12">SUM(G28:G30)</f>
        <v>0</v>
      </c>
      <c r="H27" s="162">
        <f t="shared" ref="H27" si="13">SUM(H28:H30)</f>
        <v>0</v>
      </c>
    </row>
    <row r="28" spans="1:8" s="23" customFormat="1" ht="12.75" x14ac:dyDescent="0.2">
      <c r="A28" s="156">
        <v>290006</v>
      </c>
      <c r="B28" s="28" t="s">
        <v>467</v>
      </c>
      <c r="C28" s="26">
        <v>605</v>
      </c>
      <c r="D28" s="26">
        <v>0</v>
      </c>
      <c r="E28" s="26">
        <v>0</v>
      </c>
      <c r="F28" s="26">
        <v>0</v>
      </c>
      <c r="G28" s="75">
        <v>0</v>
      </c>
      <c r="H28" s="82">
        <v>0</v>
      </c>
    </row>
    <row r="29" spans="1:8" s="23" customFormat="1" ht="12.75" x14ac:dyDescent="0.2">
      <c r="A29" s="158">
        <v>292012</v>
      </c>
      <c r="B29" s="24" t="s">
        <v>433</v>
      </c>
      <c r="C29" s="26">
        <v>545</v>
      </c>
      <c r="D29" s="26">
        <v>131</v>
      </c>
      <c r="E29" s="25">
        <v>205</v>
      </c>
      <c r="F29" s="75">
        <v>200</v>
      </c>
      <c r="G29" s="75">
        <v>0</v>
      </c>
      <c r="H29" s="82">
        <v>0</v>
      </c>
    </row>
    <row r="30" spans="1:8" s="23" customFormat="1" ht="12.75" x14ac:dyDescent="0.2">
      <c r="A30" s="158">
        <v>292027</v>
      </c>
      <c r="B30" s="24" t="s">
        <v>60</v>
      </c>
      <c r="C30" s="26">
        <v>0</v>
      </c>
      <c r="D30" s="26">
        <v>200</v>
      </c>
      <c r="E30" s="25">
        <v>0</v>
      </c>
      <c r="F30" s="75">
        <v>0</v>
      </c>
      <c r="G30" s="75"/>
      <c r="H30" s="82"/>
    </row>
    <row r="31" spans="1:8" s="23" customFormat="1" ht="12.75" x14ac:dyDescent="0.2">
      <c r="A31" s="261"/>
      <c r="B31" s="262"/>
      <c r="C31" s="262"/>
      <c r="D31" s="262"/>
      <c r="E31" s="262"/>
      <c r="F31" s="262"/>
      <c r="G31" s="262"/>
      <c r="H31" s="263"/>
    </row>
    <row r="32" spans="1:8" s="23" customFormat="1" ht="12.75" x14ac:dyDescent="0.2">
      <c r="A32" s="156" t="s">
        <v>434</v>
      </c>
      <c r="B32" s="24"/>
      <c r="C32" s="36">
        <f>SUM(C33:C34)</f>
        <v>10909</v>
      </c>
      <c r="D32" s="36">
        <f t="shared" ref="D32:F32" si="14">SUM(D33:D34)</f>
        <v>2837</v>
      </c>
      <c r="E32" s="36">
        <f t="shared" si="14"/>
        <v>950</v>
      </c>
      <c r="F32" s="36">
        <f t="shared" si="14"/>
        <v>1000</v>
      </c>
      <c r="G32" s="36">
        <f t="shared" ref="G32" si="15">SUM(G33:G34)</f>
        <v>1200</v>
      </c>
      <c r="H32" s="163">
        <f t="shared" ref="H32" si="16">SUM(H33:H34)</f>
        <v>1500</v>
      </c>
    </row>
    <row r="33" spans="1:8" s="23" customFormat="1" ht="12.75" x14ac:dyDescent="0.2">
      <c r="A33" s="158">
        <v>311</v>
      </c>
      <c r="B33" s="24" t="s">
        <v>63</v>
      </c>
      <c r="C33" s="31">
        <v>281</v>
      </c>
      <c r="D33" s="31">
        <v>41</v>
      </c>
      <c r="E33" s="57">
        <v>0</v>
      </c>
      <c r="F33" s="75">
        <v>0</v>
      </c>
      <c r="G33" s="75"/>
      <c r="H33" s="82"/>
    </row>
    <row r="34" spans="1:8" s="23" customFormat="1" ht="12.75" x14ac:dyDescent="0.2">
      <c r="A34" s="158">
        <v>312</v>
      </c>
      <c r="B34" s="24" t="s">
        <v>468</v>
      </c>
      <c r="C34" s="31">
        <v>10628</v>
      </c>
      <c r="D34" s="31">
        <v>2796</v>
      </c>
      <c r="E34" s="57">
        <v>950</v>
      </c>
      <c r="F34" s="75">
        <v>1000</v>
      </c>
      <c r="G34" s="75">
        <v>1200</v>
      </c>
      <c r="H34" s="82">
        <v>1500</v>
      </c>
    </row>
    <row r="35" spans="1:8" s="23" customFormat="1" ht="15.75" x14ac:dyDescent="0.25">
      <c r="A35" s="164" t="s">
        <v>435</v>
      </c>
      <c r="B35" s="139"/>
      <c r="C35" s="140">
        <f>C32+C27+C24+C20+C17+C11+C7</f>
        <v>41108</v>
      </c>
      <c r="D35" s="140">
        <f t="shared" ref="D35:H35" si="17">D32+D27+D24+D20+D17+D11+D7</f>
        <v>34601</v>
      </c>
      <c r="E35" s="140">
        <f t="shared" si="17"/>
        <v>32775</v>
      </c>
      <c r="F35" s="154">
        <f t="shared" si="17"/>
        <v>36030</v>
      </c>
      <c r="G35" s="154">
        <f t="shared" si="17"/>
        <v>37655</v>
      </c>
      <c r="H35" s="165">
        <f t="shared" si="17"/>
        <v>39802.5</v>
      </c>
    </row>
    <row r="36" spans="1:8" s="23" customFormat="1" ht="16.5" customHeight="1" thickBot="1" x14ac:dyDescent="0.3">
      <c r="A36" s="253"/>
      <c r="B36" s="254"/>
      <c r="C36" s="254"/>
      <c r="D36" s="254"/>
      <c r="E36" s="254"/>
      <c r="F36" s="254"/>
      <c r="G36" s="27"/>
      <c r="H36" s="161"/>
    </row>
    <row r="37" spans="1:8" ht="16.5" thickBot="1" x14ac:dyDescent="0.3">
      <c r="A37" s="144" t="s">
        <v>436</v>
      </c>
      <c r="B37" s="145"/>
      <c r="C37" s="142">
        <v>0</v>
      </c>
      <c r="D37" s="142">
        <v>0</v>
      </c>
      <c r="E37" s="142">
        <v>191</v>
      </c>
      <c r="F37" s="222">
        <v>0</v>
      </c>
      <c r="G37" s="222">
        <v>0</v>
      </c>
      <c r="H37" s="223">
        <v>0</v>
      </c>
    </row>
    <row r="38" spans="1:8" s="23" customFormat="1" ht="15" customHeight="1" thickBot="1" x14ac:dyDescent="0.25">
      <c r="A38" s="255"/>
      <c r="B38" s="256"/>
      <c r="C38" s="256"/>
      <c r="D38" s="256"/>
      <c r="E38" s="256"/>
      <c r="F38" s="257"/>
      <c r="G38" s="27"/>
      <c r="H38" s="161"/>
    </row>
    <row r="39" spans="1:8" s="23" customFormat="1" ht="16.5" thickBot="1" x14ac:dyDescent="0.3">
      <c r="A39" s="144" t="s">
        <v>437</v>
      </c>
      <c r="B39" s="141"/>
      <c r="C39" s="142">
        <v>40000</v>
      </c>
      <c r="D39" s="142">
        <v>15581</v>
      </c>
      <c r="E39" s="142">
        <v>21000</v>
      </c>
      <c r="F39" s="221">
        <v>0</v>
      </c>
      <c r="G39" s="155">
        <v>0</v>
      </c>
      <c r="H39" s="143">
        <v>0</v>
      </c>
    </row>
    <row r="40" spans="1:8" s="23" customFormat="1" ht="16.5" thickBot="1" x14ac:dyDescent="0.3">
      <c r="A40" s="249"/>
      <c r="B40" s="250"/>
      <c r="C40" s="250"/>
      <c r="D40" s="250"/>
      <c r="E40" s="250"/>
      <c r="F40" s="250"/>
      <c r="G40" s="250"/>
      <c r="H40" s="251"/>
    </row>
    <row r="41" spans="1:8" s="23" customFormat="1" ht="16.5" thickBot="1" x14ac:dyDescent="0.3">
      <c r="A41" s="146" t="s">
        <v>438</v>
      </c>
      <c r="B41" s="147"/>
      <c r="C41" s="148">
        <f t="shared" ref="C41:H41" si="18">C39+C37+C35</f>
        <v>81108</v>
      </c>
      <c r="D41" s="148">
        <f t="shared" si="18"/>
        <v>50182</v>
      </c>
      <c r="E41" s="148">
        <f t="shared" si="18"/>
        <v>53966</v>
      </c>
      <c r="F41" s="148">
        <f t="shared" si="18"/>
        <v>36030</v>
      </c>
      <c r="G41" s="148">
        <f t="shared" si="18"/>
        <v>37655</v>
      </c>
      <c r="H41" s="148">
        <f t="shared" si="18"/>
        <v>39802.5</v>
      </c>
    </row>
    <row r="42" spans="1:8" s="23" customFormat="1" ht="15.75" x14ac:dyDescent="0.25">
      <c r="A42"/>
      <c r="B42" s="38"/>
      <c r="C42" s="40"/>
      <c r="D42" s="40"/>
      <c r="E42" s="40"/>
    </row>
    <row r="43" spans="1:8" s="23" customFormat="1" x14ac:dyDescent="0.25">
      <c r="B43"/>
      <c r="C43" s="37"/>
      <c r="D43" s="37"/>
      <c r="E43" s="58"/>
      <c r="F43"/>
    </row>
    <row r="44" spans="1:8" s="23" customFormat="1" ht="12.75" x14ac:dyDescent="0.2">
      <c r="B44" s="32"/>
      <c r="C44" s="35"/>
      <c r="D44" s="35"/>
      <c r="E44" s="35"/>
      <c r="F44" s="34"/>
    </row>
    <row r="45" spans="1:8" s="23" customFormat="1" ht="12.75" x14ac:dyDescent="0.2">
      <c r="B45" s="33"/>
      <c r="C45" s="27"/>
      <c r="D45" s="27"/>
      <c r="E45" s="27"/>
      <c r="F45" s="34"/>
    </row>
    <row r="46" spans="1:8" s="23" customFormat="1" ht="12.75" x14ac:dyDescent="0.2">
      <c r="B46" s="42"/>
      <c r="C46" s="40"/>
      <c r="D46" s="40"/>
      <c r="E46" s="40"/>
      <c r="F46" s="39"/>
    </row>
    <row r="47" spans="1:8" s="23" customFormat="1" ht="12.75" x14ac:dyDescent="0.2">
      <c r="B47" s="32"/>
      <c r="C47" s="35"/>
      <c r="D47" s="35"/>
      <c r="E47" s="35"/>
      <c r="F47" s="34"/>
    </row>
    <row r="48" spans="1:8" s="23" customFormat="1" ht="12.75" x14ac:dyDescent="0.2">
      <c r="B48" s="32"/>
      <c r="C48" s="27"/>
      <c r="D48" s="27"/>
      <c r="E48" s="27"/>
      <c r="F48" s="34"/>
    </row>
    <row r="49" spans="2:10" s="23" customFormat="1" ht="12.75" x14ac:dyDescent="0.2">
      <c r="B49" s="32"/>
      <c r="C49" s="35"/>
      <c r="D49" s="35"/>
      <c r="E49" s="35"/>
      <c r="F49" s="34"/>
    </row>
    <row r="50" spans="2:10" s="23" customFormat="1" ht="12.75" x14ac:dyDescent="0.2">
      <c r="B50" s="32"/>
      <c r="C50" s="35"/>
      <c r="D50" s="35"/>
      <c r="E50" s="35"/>
      <c r="F50" s="34"/>
    </row>
    <row r="51" spans="2:10" s="23" customFormat="1" ht="12.75" x14ac:dyDescent="0.2">
      <c r="B51" s="32"/>
      <c r="C51" s="27"/>
      <c r="D51" s="27"/>
      <c r="E51" s="27"/>
      <c r="F51" s="34"/>
    </row>
    <row r="52" spans="2:10" s="23" customFormat="1" ht="12.75" x14ac:dyDescent="0.2">
      <c r="B52" s="32"/>
      <c r="C52" s="27"/>
      <c r="D52" s="27"/>
      <c r="E52" s="27"/>
      <c r="F52" s="34"/>
    </row>
    <row r="53" spans="2:10" s="23" customFormat="1" ht="12.75" x14ac:dyDescent="0.2">
      <c r="B53" s="32"/>
      <c r="C53" s="27"/>
      <c r="D53" s="27"/>
      <c r="E53" s="27"/>
      <c r="F53" s="34"/>
    </row>
    <row r="54" spans="2:10" s="23" customFormat="1" ht="12.75" x14ac:dyDescent="0.2">
      <c r="B54" s="32"/>
      <c r="C54" s="27"/>
      <c r="D54" s="27"/>
      <c r="E54" s="27"/>
      <c r="F54" s="34"/>
    </row>
    <row r="55" spans="2:10" s="23" customFormat="1" ht="12.75" x14ac:dyDescent="0.2">
      <c r="B55" s="32"/>
      <c r="C55" s="27"/>
      <c r="D55" s="27"/>
      <c r="E55" s="27"/>
      <c r="F55" s="34"/>
    </row>
    <row r="56" spans="2:10" s="23" customFormat="1" ht="12.75" x14ac:dyDescent="0.2">
      <c r="B56" s="32"/>
      <c r="C56" s="27"/>
      <c r="D56" s="27"/>
      <c r="E56" s="27"/>
      <c r="F56" s="34"/>
    </row>
    <row r="57" spans="2:10" s="23" customFormat="1" ht="12.75" x14ac:dyDescent="0.2">
      <c r="B57" s="32"/>
      <c r="C57" s="35"/>
      <c r="D57" s="35"/>
      <c r="E57" s="35"/>
      <c r="F57" s="34"/>
    </row>
    <row r="58" spans="2:10" s="23" customFormat="1" ht="12.75" x14ac:dyDescent="0.2">
      <c r="B58" s="32"/>
      <c r="C58" s="27"/>
      <c r="D58" s="27"/>
      <c r="E58" s="27"/>
      <c r="F58" s="34"/>
    </row>
    <row r="59" spans="2:10" s="23" customFormat="1" ht="12.75" x14ac:dyDescent="0.2">
      <c r="B59" s="32"/>
      <c r="C59" s="35"/>
      <c r="D59" s="35"/>
      <c r="E59" s="35"/>
      <c r="F59" s="34"/>
    </row>
    <row r="60" spans="2:10" s="23" customFormat="1" ht="12.75" x14ac:dyDescent="0.2">
      <c r="B60" s="32"/>
      <c r="C60" s="35"/>
      <c r="D60" s="35"/>
      <c r="E60" s="35"/>
      <c r="F60" s="34"/>
    </row>
    <row r="61" spans="2:10" s="23" customFormat="1" ht="12.75" x14ac:dyDescent="0.2">
      <c r="B61" s="32"/>
      <c r="C61" s="35"/>
      <c r="D61" s="35"/>
      <c r="E61" s="35"/>
      <c r="F61" s="34"/>
    </row>
    <row r="62" spans="2:10" s="23" customFormat="1" ht="12.75" x14ac:dyDescent="0.2">
      <c r="B62" s="32"/>
      <c r="C62" s="35"/>
      <c r="D62" s="35"/>
      <c r="E62" s="35"/>
      <c r="F62" s="34"/>
      <c r="J62" s="43"/>
    </row>
    <row r="63" spans="2:10" s="23" customFormat="1" ht="12.75" x14ac:dyDescent="0.2">
      <c r="B63" s="32"/>
      <c r="C63" s="35"/>
      <c r="D63" s="35"/>
      <c r="E63" s="35"/>
      <c r="F63" s="34"/>
    </row>
    <row r="64" spans="2:10" s="23" customFormat="1" ht="12.75" x14ac:dyDescent="0.2">
      <c r="B64" s="32"/>
      <c r="C64" s="35"/>
      <c r="D64" s="35"/>
      <c r="E64" s="35"/>
      <c r="F64" s="34"/>
    </row>
    <row r="65" spans="1:6" s="23" customFormat="1" ht="15.75" x14ac:dyDescent="0.25">
      <c r="A65" s="44"/>
      <c r="B65" s="32"/>
      <c r="C65" s="27"/>
      <c r="D65" s="27"/>
      <c r="E65" s="27"/>
      <c r="F65" s="34"/>
    </row>
    <row r="66" spans="1:6" s="44" customFormat="1" ht="15.75" x14ac:dyDescent="0.25">
      <c r="A66" s="45"/>
      <c r="B66" s="46"/>
      <c r="C66" s="40"/>
      <c r="D66" s="40"/>
      <c r="E66" s="40"/>
      <c r="F66" s="39"/>
    </row>
    <row r="67" spans="1:6" s="45" customFormat="1" ht="15.75" x14ac:dyDescent="0.25">
      <c r="A67"/>
      <c r="B67" s="46"/>
      <c r="C67" s="47"/>
      <c r="D67" s="47"/>
      <c r="E67" s="47"/>
      <c r="F67" s="34"/>
    </row>
    <row r="68" spans="1:6" x14ac:dyDescent="0.25">
      <c r="B68" s="48"/>
      <c r="C68" s="49"/>
      <c r="D68" s="49"/>
      <c r="E68" s="49"/>
      <c r="F68" s="34"/>
    </row>
    <row r="69" spans="1:6" ht="15.75" x14ac:dyDescent="0.25">
      <c r="A69" s="44"/>
      <c r="B69" s="48"/>
      <c r="C69" s="50"/>
      <c r="D69" s="50"/>
      <c r="E69" s="50"/>
      <c r="F69" s="34"/>
    </row>
    <row r="70" spans="1:6" s="44" customFormat="1" ht="15.75" x14ac:dyDescent="0.25">
      <c r="A70"/>
      <c r="B70" s="46"/>
      <c r="C70" s="40"/>
      <c r="D70" s="40"/>
      <c r="E70" s="40"/>
      <c r="F70" s="34"/>
    </row>
    <row r="71" spans="1:6" ht="15.75" x14ac:dyDescent="0.25">
      <c r="A71" s="45"/>
      <c r="B71" s="51"/>
      <c r="C71" s="37"/>
      <c r="D71" s="37"/>
      <c r="E71" s="58"/>
      <c r="F71" s="34"/>
    </row>
    <row r="72" spans="1:6" s="45" customFormat="1" ht="15.75" x14ac:dyDescent="0.25">
      <c r="A72"/>
      <c r="B72" s="46"/>
      <c r="C72" s="47"/>
      <c r="D72" s="47"/>
      <c r="E72" s="47"/>
      <c r="F72" s="34"/>
    </row>
    <row r="73" spans="1:6" ht="15.75" x14ac:dyDescent="0.25">
      <c r="A73" s="44"/>
      <c r="B73" s="52"/>
      <c r="C73" s="49"/>
      <c r="D73" s="49"/>
      <c r="E73" s="49"/>
      <c r="F73" s="34"/>
    </row>
    <row r="74" spans="1:6" s="44" customFormat="1" ht="15.75" x14ac:dyDescent="0.25">
      <c r="A74"/>
      <c r="B74" s="46"/>
      <c r="C74" s="53"/>
      <c r="D74" s="53"/>
      <c r="E74" s="53"/>
      <c r="F74" s="34"/>
    </row>
    <row r="75" spans="1:6" x14ac:dyDescent="0.25">
      <c r="A75" s="54"/>
      <c r="B75" s="51"/>
      <c r="C75" s="37"/>
      <c r="D75" s="37"/>
      <c r="E75" s="58"/>
      <c r="F75" s="34"/>
    </row>
    <row r="76" spans="1:6" s="54" customFormat="1" ht="15.75" x14ac:dyDescent="0.25">
      <c r="B76" s="46"/>
      <c r="C76" s="40"/>
      <c r="D76" s="40"/>
      <c r="E76" s="40"/>
      <c r="F76" s="39"/>
    </row>
    <row r="77" spans="1:6" s="54" customFormat="1" ht="15.75" x14ac:dyDescent="0.25">
      <c r="B77" s="46"/>
      <c r="C77" s="40"/>
      <c r="D77" s="40"/>
      <c r="E77" s="40"/>
      <c r="F77" s="34"/>
    </row>
    <row r="78" spans="1:6" s="54" customFormat="1" ht="15.75" x14ac:dyDescent="0.25">
      <c r="B78" s="46"/>
      <c r="C78" s="55"/>
      <c r="D78" s="55"/>
      <c r="E78" s="55"/>
      <c r="F78" s="34"/>
    </row>
    <row r="79" spans="1:6" s="54" customFormat="1" ht="15.75" x14ac:dyDescent="0.25">
      <c r="B79" s="46"/>
      <c r="C79" s="55"/>
      <c r="D79" s="55"/>
      <c r="E79" s="55"/>
      <c r="F79" s="34"/>
    </row>
    <row r="80" spans="1:6" s="54" customFormat="1" ht="15.75" x14ac:dyDescent="0.25">
      <c r="A80"/>
      <c r="B80" s="46"/>
      <c r="C80" s="40"/>
      <c r="D80" s="40"/>
      <c r="E80" s="40"/>
      <c r="F80" s="39"/>
    </row>
    <row r="81" spans="2:6" x14ac:dyDescent="0.25">
      <c r="B81" s="37"/>
      <c r="C81" s="37"/>
      <c r="D81" s="37"/>
      <c r="E81" s="58"/>
      <c r="F81" s="37"/>
    </row>
    <row r="82" spans="2:6" x14ac:dyDescent="0.25">
      <c r="B82" s="37"/>
      <c r="C82" s="37"/>
      <c r="D82" s="37"/>
      <c r="E82" s="58"/>
      <c r="F82" s="37"/>
    </row>
    <row r="83" spans="2:6" x14ac:dyDescent="0.25">
      <c r="B83" s="37"/>
      <c r="C83" s="37"/>
      <c r="D83" s="37"/>
      <c r="E83" s="58"/>
      <c r="F83" s="37"/>
    </row>
    <row r="84" spans="2:6" x14ac:dyDescent="0.25">
      <c r="B84" s="37"/>
      <c r="C84" s="37"/>
      <c r="D84" s="37"/>
      <c r="E84" s="58"/>
      <c r="F84" s="37"/>
    </row>
    <row r="85" spans="2:6" x14ac:dyDescent="0.25">
      <c r="B85" s="37"/>
      <c r="C85" s="37"/>
      <c r="D85" s="37"/>
      <c r="E85" s="58"/>
      <c r="F85" s="37"/>
    </row>
    <row r="86" spans="2:6" x14ac:dyDescent="0.25">
      <c r="B86" s="37"/>
      <c r="C86" s="37"/>
      <c r="D86" s="37"/>
      <c r="E86" s="58"/>
      <c r="F86" s="37"/>
    </row>
    <row r="87" spans="2:6" x14ac:dyDescent="0.25">
      <c r="B87" s="37"/>
      <c r="C87" s="37"/>
      <c r="D87" s="37"/>
      <c r="E87" s="58"/>
      <c r="F87" s="37"/>
    </row>
    <row r="88" spans="2:6" x14ac:dyDescent="0.25">
      <c r="B88" s="37"/>
      <c r="C88" s="37"/>
      <c r="D88" s="37"/>
      <c r="E88" s="58"/>
      <c r="F88" s="37"/>
    </row>
    <row r="89" spans="2:6" x14ac:dyDescent="0.25">
      <c r="B89" s="37"/>
      <c r="C89" s="37"/>
      <c r="D89" s="37"/>
      <c r="E89" s="58"/>
      <c r="F89" s="37"/>
    </row>
    <row r="90" spans="2:6" x14ac:dyDescent="0.25">
      <c r="B90" s="37"/>
      <c r="C90" s="37"/>
      <c r="D90" s="37"/>
      <c r="E90" s="58"/>
      <c r="F90" s="37"/>
    </row>
    <row r="91" spans="2:6" x14ac:dyDescent="0.25">
      <c r="B91" s="37"/>
      <c r="C91" s="41"/>
      <c r="D91" s="41"/>
      <c r="E91" s="41"/>
      <c r="F91" s="41"/>
    </row>
    <row r="92" spans="2:6" x14ac:dyDescent="0.25">
      <c r="B92" s="37"/>
      <c r="C92" s="41"/>
      <c r="D92" s="41"/>
      <c r="E92" s="41"/>
      <c r="F92" s="41"/>
    </row>
    <row r="93" spans="2:6" x14ac:dyDescent="0.25">
      <c r="B93" s="37"/>
      <c r="C93" s="41"/>
      <c r="D93" s="41"/>
      <c r="E93" s="41"/>
      <c r="F93" s="41"/>
    </row>
    <row r="94" spans="2:6" x14ac:dyDescent="0.25">
      <c r="B94" s="37"/>
      <c r="C94" s="41"/>
      <c r="D94" s="41"/>
      <c r="E94" s="41"/>
      <c r="F94" s="41"/>
    </row>
    <row r="95" spans="2:6" x14ac:dyDescent="0.25">
      <c r="B95" s="37"/>
      <c r="C95" s="41"/>
      <c r="D95" s="41"/>
      <c r="E95" s="41"/>
      <c r="F95" s="41"/>
    </row>
    <row r="96" spans="2:6" x14ac:dyDescent="0.25">
      <c r="B96" s="37"/>
      <c r="C96" s="41"/>
      <c r="D96" s="41"/>
      <c r="E96" s="41"/>
      <c r="F96" s="41"/>
    </row>
    <row r="97" spans="2:6" x14ac:dyDescent="0.25">
      <c r="B97" s="37"/>
      <c r="C97" s="41"/>
      <c r="D97" s="41"/>
      <c r="E97" s="41"/>
      <c r="F97" s="41"/>
    </row>
    <row r="98" spans="2:6" x14ac:dyDescent="0.25">
      <c r="B98" s="37"/>
      <c r="C98" s="41"/>
      <c r="D98" s="41"/>
      <c r="E98" s="41"/>
      <c r="F98" s="41"/>
    </row>
    <row r="99" spans="2:6" x14ac:dyDescent="0.25">
      <c r="B99" s="37"/>
      <c r="C99" s="41"/>
      <c r="D99" s="41"/>
      <c r="E99" s="41"/>
      <c r="F99" s="41"/>
    </row>
    <row r="100" spans="2:6" x14ac:dyDescent="0.25">
      <c r="B100" s="37"/>
      <c r="C100" s="41"/>
      <c r="D100" s="41"/>
      <c r="E100" s="41"/>
      <c r="F100" s="41"/>
    </row>
    <row r="101" spans="2:6" x14ac:dyDescent="0.25">
      <c r="B101" s="37"/>
      <c r="C101" s="41"/>
      <c r="D101" s="41"/>
      <c r="E101" s="41"/>
      <c r="F101" s="41"/>
    </row>
    <row r="102" spans="2:6" x14ac:dyDescent="0.25">
      <c r="B102" s="37"/>
      <c r="C102" s="41"/>
      <c r="D102" s="41"/>
      <c r="E102" s="41"/>
      <c r="F102" s="41"/>
    </row>
    <row r="103" spans="2:6" x14ac:dyDescent="0.25">
      <c r="B103" s="37"/>
      <c r="C103" s="41"/>
      <c r="D103" s="41"/>
      <c r="E103" s="41"/>
      <c r="F103" s="41"/>
    </row>
    <row r="104" spans="2:6" x14ac:dyDescent="0.25">
      <c r="B104" s="37"/>
      <c r="C104" s="41"/>
      <c r="D104" s="41"/>
      <c r="E104" s="41"/>
      <c r="F104" s="41"/>
    </row>
    <row r="105" spans="2:6" x14ac:dyDescent="0.25">
      <c r="B105" s="37"/>
      <c r="C105" s="41"/>
      <c r="D105" s="41"/>
      <c r="E105" s="41"/>
      <c r="F105" s="41"/>
    </row>
    <row r="106" spans="2:6" x14ac:dyDescent="0.25">
      <c r="B106" s="37"/>
      <c r="C106" s="41"/>
      <c r="D106" s="41"/>
      <c r="E106" s="41"/>
      <c r="F106" s="41"/>
    </row>
    <row r="107" spans="2:6" x14ac:dyDescent="0.25">
      <c r="B107" s="37"/>
      <c r="C107" s="41"/>
      <c r="D107" s="41"/>
      <c r="E107" s="41"/>
      <c r="F107" s="41"/>
    </row>
    <row r="108" spans="2:6" x14ac:dyDescent="0.25">
      <c r="B108" s="37"/>
      <c r="C108" s="41"/>
      <c r="D108" s="41"/>
      <c r="E108" s="41"/>
      <c r="F108" s="41"/>
    </row>
    <row r="109" spans="2:6" x14ac:dyDescent="0.25">
      <c r="B109" s="37"/>
      <c r="C109" s="41"/>
      <c r="D109" s="41"/>
      <c r="E109" s="41"/>
      <c r="F109" s="41"/>
    </row>
    <row r="110" spans="2:6" x14ac:dyDescent="0.25">
      <c r="B110" s="37"/>
      <c r="C110" s="41"/>
      <c r="D110" s="41"/>
      <c r="E110" s="41"/>
      <c r="F110" s="41"/>
    </row>
    <row r="111" spans="2:6" x14ac:dyDescent="0.25">
      <c r="B111" s="37"/>
      <c r="C111" s="41"/>
      <c r="D111" s="41"/>
      <c r="E111" s="41"/>
      <c r="F111" s="41"/>
    </row>
    <row r="112" spans="2:6" x14ac:dyDescent="0.25">
      <c r="B112" s="37"/>
      <c r="C112" s="41"/>
      <c r="D112" s="41"/>
      <c r="E112" s="41"/>
      <c r="F112" s="41"/>
    </row>
    <row r="113" spans="2:6" x14ac:dyDescent="0.25">
      <c r="B113" s="37"/>
      <c r="C113" s="41"/>
      <c r="D113" s="41"/>
      <c r="E113" s="41"/>
      <c r="F113" s="41"/>
    </row>
    <row r="114" spans="2:6" x14ac:dyDescent="0.25">
      <c r="B114" s="37"/>
      <c r="C114" s="41"/>
      <c r="D114" s="41"/>
      <c r="E114" s="41"/>
      <c r="F114" s="41"/>
    </row>
    <row r="115" spans="2:6" x14ac:dyDescent="0.25">
      <c r="B115" s="37"/>
      <c r="C115" s="41"/>
      <c r="D115" s="41"/>
      <c r="E115" s="41"/>
      <c r="F115" s="41"/>
    </row>
    <row r="116" spans="2:6" x14ac:dyDescent="0.25">
      <c r="B116" s="37"/>
      <c r="C116" s="41"/>
      <c r="D116" s="41"/>
      <c r="E116" s="41"/>
      <c r="F116" s="41"/>
    </row>
    <row r="117" spans="2:6" x14ac:dyDescent="0.25">
      <c r="B117" s="37"/>
      <c r="C117" s="41"/>
      <c r="D117" s="41"/>
      <c r="E117" s="41"/>
      <c r="F117" s="41"/>
    </row>
    <row r="118" spans="2:6" x14ac:dyDescent="0.25">
      <c r="B118" s="37"/>
      <c r="C118" s="41"/>
      <c r="D118" s="41"/>
      <c r="E118" s="41"/>
      <c r="F118" s="41"/>
    </row>
    <row r="119" spans="2:6" x14ac:dyDescent="0.25">
      <c r="B119" s="37"/>
      <c r="C119" s="41"/>
      <c r="D119" s="41"/>
      <c r="E119" s="41"/>
      <c r="F119" s="41"/>
    </row>
  </sheetData>
  <mergeCells count="11">
    <mergeCell ref="A40:H40"/>
    <mergeCell ref="A3:I3"/>
    <mergeCell ref="A36:F36"/>
    <mergeCell ref="A38:F38"/>
    <mergeCell ref="A6:H6"/>
    <mergeCell ref="A10:H10"/>
    <mergeCell ref="A16:H16"/>
    <mergeCell ref="A19:H19"/>
    <mergeCell ref="A23:H23"/>
    <mergeCell ref="A26:H26"/>
    <mergeCell ref="A31:H3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abSelected="1" workbookViewId="0">
      <selection activeCell="K8" sqref="K8"/>
    </sheetView>
  </sheetViews>
  <sheetFormatPr defaultRowHeight="12.75" x14ac:dyDescent="0.2"/>
  <cols>
    <col min="1" max="2" width="9.140625" style="23"/>
    <col min="3" max="3" width="38.28515625" style="23" customWidth="1"/>
    <col min="4" max="5" width="10" style="167" bestFit="1" customWidth="1"/>
    <col min="6" max="6" width="11.42578125" style="168" bestFit="1" customWidth="1"/>
    <col min="7" max="7" width="11.28515625" style="168" customWidth="1"/>
    <col min="8" max="8" width="11" style="168" bestFit="1" customWidth="1"/>
    <col min="9" max="9" width="10" style="167" bestFit="1" customWidth="1"/>
    <col min="10" max="16384" width="9.140625" style="23"/>
  </cols>
  <sheetData>
    <row r="1" spans="1:9" ht="18" x14ac:dyDescent="0.25">
      <c r="A1" s="17" t="s">
        <v>485</v>
      </c>
      <c r="B1" s="27"/>
      <c r="C1" s="27"/>
    </row>
    <row r="2" spans="1:9" ht="18" x14ac:dyDescent="0.25">
      <c r="A2" s="17"/>
      <c r="B2" s="27"/>
      <c r="C2" s="27"/>
    </row>
    <row r="3" spans="1:9" ht="15" x14ac:dyDescent="0.2">
      <c r="A3" s="252" t="s">
        <v>486</v>
      </c>
      <c r="B3" s="252"/>
      <c r="C3" s="252"/>
      <c r="D3" s="252"/>
      <c r="E3" s="252"/>
      <c r="F3" s="252"/>
      <c r="G3" s="252"/>
      <c r="H3" s="252"/>
      <c r="I3" s="252"/>
    </row>
    <row r="4" spans="1:9" x14ac:dyDescent="0.2">
      <c r="A4" s="59"/>
      <c r="B4" s="27"/>
      <c r="C4" s="27"/>
    </row>
    <row r="5" spans="1:9" ht="13.5" thickBot="1" x14ac:dyDescent="0.25">
      <c r="A5" s="59"/>
      <c r="B5" s="27"/>
      <c r="C5" s="27"/>
    </row>
    <row r="6" spans="1:9" ht="27" x14ac:dyDescent="0.25">
      <c r="A6" s="303" t="s">
        <v>440</v>
      </c>
      <c r="B6" s="304"/>
      <c r="C6" s="305"/>
      <c r="D6" s="216" t="s">
        <v>469</v>
      </c>
      <c r="E6" s="216" t="s">
        <v>470</v>
      </c>
      <c r="F6" s="216" t="s">
        <v>471</v>
      </c>
      <c r="G6" s="217" t="s">
        <v>472</v>
      </c>
      <c r="H6" s="217" t="s">
        <v>473</v>
      </c>
      <c r="I6" s="218" t="s">
        <v>474</v>
      </c>
    </row>
    <row r="7" spans="1:9" s="60" customFormat="1" ht="15.75" customHeight="1" x14ac:dyDescent="0.2">
      <c r="A7" s="288"/>
      <c r="B7" s="289"/>
      <c r="C7" s="289"/>
      <c r="D7" s="289"/>
      <c r="E7" s="289"/>
      <c r="F7" s="289"/>
      <c r="G7" s="289"/>
      <c r="H7" s="289"/>
      <c r="I7" s="290"/>
    </row>
    <row r="8" spans="1:9" s="54" customFormat="1" x14ac:dyDescent="0.2">
      <c r="A8" s="166" t="s">
        <v>441</v>
      </c>
      <c r="B8" s="73"/>
      <c r="C8" s="74"/>
      <c r="D8" s="219">
        <f t="shared" ref="D8:E8" si="0">SUM(D9:D12)</f>
        <v>23439</v>
      </c>
      <c r="E8" s="219">
        <f t="shared" si="0"/>
        <v>32024</v>
      </c>
      <c r="F8" s="219">
        <f>SUM(F9:F12)</f>
        <v>23422</v>
      </c>
      <c r="G8" s="219">
        <f>SUM(G9:G12)</f>
        <v>24580</v>
      </c>
      <c r="H8" s="219">
        <f t="shared" ref="H8:I8" si="1">SUM(H9:H12)</f>
        <v>23235</v>
      </c>
      <c r="I8" s="220">
        <f t="shared" si="1"/>
        <v>23240</v>
      </c>
    </row>
    <row r="9" spans="1:9" x14ac:dyDescent="0.2">
      <c r="A9" s="61"/>
      <c r="B9" s="62">
        <v>610</v>
      </c>
      <c r="C9" s="63" t="s">
        <v>475</v>
      </c>
      <c r="D9" s="170">
        <f>8485+1864</f>
        <v>10349</v>
      </c>
      <c r="E9" s="170">
        <v>11144</v>
      </c>
      <c r="F9" s="171">
        <v>8085</v>
      </c>
      <c r="G9" s="207">
        <v>8700</v>
      </c>
      <c r="H9" s="207">
        <f>G9*1.05</f>
        <v>9135</v>
      </c>
      <c r="I9" s="195">
        <v>8930</v>
      </c>
    </row>
    <row r="10" spans="1:9" x14ac:dyDescent="0.2">
      <c r="A10" s="64"/>
      <c r="B10" s="65">
        <v>620</v>
      </c>
      <c r="C10" s="63" t="s">
        <v>442</v>
      </c>
      <c r="D10" s="172">
        <v>3848</v>
      </c>
      <c r="E10" s="172">
        <v>4039</v>
      </c>
      <c r="F10" s="171">
        <v>3800</v>
      </c>
      <c r="G10" s="207">
        <v>4000</v>
      </c>
      <c r="H10" s="207">
        <f>G10*1.05</f>
        <v>4200</v>
      </c>
      <c r="I10" s="195">
        <f>H10*1.05</f>
        <v>4410</v>
      </c>
    </row>
    <row r="11" spans="1:9" x14ac:dyDescent="0.2">
      <c r="A11" s="64"/>
      <c r="B11" s="65">
        <v>630</v>
      </c>
      <c r="C11" s="63" t="s">
        <v>476</v>
      </c>
      <c r="D11" s="172">
        <f>4232+4685+7</f>
        <v>8924</v>
      </c>
      <c r="E11" s="172">
        <f>9157+57+7400</f>
        <v>16614</v>
      </c>
      <c r="F11" s="171">
        <v>8335</v>
      </c>
      <c r="G11" s="207">
        <v>11480</v>
      </c>
      <c r="H11" s="207">
        <v>9500</v>
      </c>
      <c r="I11" s="195">
        <v>9500</v>
      </c>
    </row>
    <row r="12" spans="1:9" x14ac:dyDescent="0.2">
      <c r="A12" s="64"/>
      <c r="B12" s="62">
        <v>640</v>
      </c>
      <c r="C12" s="66" t="s">
        <v>478</v>
      </c>
      <c r="D12" s="172">
        <v>318</v>
      </c>
      <c r="E12" s="172">
        <v>227</v>
      </c>
      <c r="F12" s="173">
        <v>3202</v>
      </c>
      <c r="G12" s="207">
        <v>400</v>
      </c>
      <c r="H12" s="207">
        <v>400</v>
      </c>
      <c r="I12" s="195">
        <v>400</v>
      </c>
    </row>
    <row r="13" spans="1:9" x14ac:dyDescent="0.2">
      <c r="A13" s="279"/>
      <c r="B13" s="280"/>
      <c r="C13" s="280"/>
      <c r="D13" s="280"/>
      <c r="E13" s="280"/>
      <c r="F13" s="280"/>
      <c r="G13" s="280"/>
      <c r="H13" s="280"/>
      <c r="I13" s="281"/>
    </row>
    <row r="14" spans="1:9" x14ac:dyDescent="0.2">
      <c r="A14" s="67" t="s">
        <v>443</v>
      </c>
      <c r="B14" s="68"/>
      <c r="C14" s="69"/>
      <c r="D14" s="174">
        <f t="shared" ref="D14:I14" si="2">SUM(D15:D17)</f>
        <v>1449</v>
      </c>
      <c r="E14" s="174">
        <f t="shared" si="2"/>
        <v>1369</v>
      </c>
      <c r="F14" s="174">
        <f t="shared" si="2"/>
        <v>1375</v>
      </c>
      <c r="G14" s="174">
        <f t="shared" si="2"/>
        <v>1420</v>
      </c>
      <c r="H14" s="174">
        <f t="shared" si="2"/>
        <v>1482</v>
      </c>
      <c r="I14" s="174">
        <f t="shared" si="2"/>
        <v>1549</v>
      </c>
    </row>
    <row r="15" spans="1:9" x14ac:dyDescent="0.2">
      <c r="A15" s="67"/>
      <c r="B15" s="70">
        <v>610</v>
      </c>
      <c r="C15" s="63" t="s">
        <v>475</v>
      </c>
      <c r="D15" s="175">
        <v>868</v>
      </c>
      <c r="E15" s="175">
        <v>902</v>
      </c>
      <c r="F15" s="176">
        <v>920</v>
      </c>
      <c r="G15" s="207">
        <v>950</v>
      </c>
      <c r="H15" s="207">
        <v>997</v>
      </c>
      <c r="I15" s="195">
        <v>1047</v>
      </c>
    </row>
    <row r="16" spans="1:9" x14ac:dyDescent="0.2">
      <c r="A16" s="67"/>
      <c r="B16" s="70">
        <v>620</v>
      </c>
      <c r="C16" s="71" t="s">
        <v>444</v>
      </c>
      <c r="D16" s="177">
        <v>225</v>
      </c>
      <c r="E16" s="177">
        <v>234</v>
      </c>
      <c r="F16" s="176">
        <v>295</v>
      </c>
      <c r="G16" s="207">
        <v>310</v>
      </c>
      <c r="H16" s="207">
        <v>325</v>
      </c>
      <c r="I16" s="195">
        <v>342</v>
      </c>
    </row>
    <row r="17" spans="1:9" x14ac:dyDescent="0.2">
      <c r="A17" s="64"/>
      <c r="B17" s="62">
        <v>630</v>
      </c>
      <c r="C17" s="63" t="s">
        <v>476</v>
      </c>
      <c r="D17" s="189">
        <v>356</v>
      </c>
      <c r="E17" s="189">
        <v>233</v>
      </c>
      <c r="F17" s="176">
        <v>160</v>
      </c>
      <c r="G17" s="207">
        <v>160</v>
      </c>
      <c r="H17" s="207">
        <v>160</v>
      </c>
      <c r="I17" s="195">
        <v>160</v>
      </c>
    </row>
    <row r="18" spans="1:9" x14ac:dyDescent="0.2">
      <c r="A18" s="285"/>
      <c r="B18" s="286"/>
      <c r="C18" s="286"/>
      <c r="D18" s="286"/>
      <c r="E18" s="286"/>
      <c r="F18" s="286"/>
      <c r="G18" s="286"/>
      <c r="H18" s="286"/>
      <c r="I18" s="287"/>
    </row>
    <row r="19" spans="1:9" ht="15" x14ac:dyDescent="0.25">
      <c r="A19" s="306" t="s">
        <v>445</v>
      </c>
      <c r="B19" s="307"/>
      <c r="C19" s="307"/>
      <c r="D19" s="178">
        <f t="shared" ref="D19:I19" si="3">SUM(D20:D21)</f>
        <v>465</v>
      </c>
      <c r="E19" s="178">
        <f t="shared" si="3"/>
        <v>2703</v>
      </c>
      <c r="F19" s="178">
        <f t="shared" si="3"/>
        <v>640</v>
      </c>
      <c r="G19" s="178">
        <f t="shared" si="3"/>
        <v>0</v>
      </c>
      <c r="H19" s="178">
        <f t="shared" si="3"/>
        <v>0</v>
      </c>
      <c r="I19" s="209">
        <f t="shared" si="3"/>
        <v>0</v>
      </c>
    </row>
    <row r="20" spans="1:9" x14ac:dyDescent="0.2">
      <c r="A20" s="64"/>
      <c r="B20" s="65">
        <v>620</v>
      </c>
      <c r="C20" s="63" t="s">
        <v>442</v>
      </c>
      <c r="D20" s="203">
        <v>40</v>
      </c>
      <c r="E20" s="203">
        <v>196</v>
      </c>
      <c r="F20" s="171">
        <v>39</v>
      </c>
      <c r="G20" s="207">
        <v>0</v>
      </c>
      <c r="H20" s="207">
        <v>0</v>
      </c>
      <c r="I20" s="195">
        <v>0</v>
      </c>
    </row>
    <row r="21" spans="1:9" x14ac:dyDescent="0.2">
      <c r="A21" s="64"/>
      <c r="B21" s="65">
        <v>630</v>
      </c>
      <c r="C21" s="63" t="s">
        <v>476</v>
      </c>
      <c r="D21" s="203">
        <v>425</v>
      </c>
      <c r="E21" s="203">
        <v>2507</v>
      </c>
      <c r="F21" s="171">
        <v>601</v>
      </c>
      <c r="G21" s="207">
        <v>0</v>
      </c>
      <c r="H21" s="207">
        <v>0</v>
      </c>
      <c r="I21" s="195">
        <v>0</v>
      </c>
    </row>
    <row r="22" spans="1:9" x14ac:dyDescent="0.2">
      <c r="A22" s="279"/>
      <c r="B22" s="280"/>
      <c r="C22" s="280"/>
      <c r="D22" s="280"/>
      <c r="E22" s="280"/>
      <c r="F22" s="280"/>
      <c r="G22" s="280"/>
      <c r="H22" s="280"/>
      <c r="I22" s="281"/>
    </row>
    <row r="23" spans="1:9" x14ac:dyDescent="0.2">
      <c r="A23" s="72" t="s">
        <v>446</v>
      </c>
      <c r="B23" s="73"/>
      <c r="C23" s="74"/>
      <c r="D23" s="180">
        <f>SUM(D24)</f>
        <v>244</v>
      </c>
      <c r="E23" s="180">
        <f>SUM(E24)</f>
        <v>315</v>
      </c>
      <c r="F23" s="180">
        <f>SUM(F24)</f>
        <v>540</v>
      </c>
      <c r="G23" s="180">
        <f>SUM(G24)</f>
        <v>530</v>
      </c>
      <c r="H23" s="180">
        <f t="shared" ref="H23:I23" si="4">SUM(H24)</f>
        <v>550</v>
      </c>
      <c r="I23" s="210">
        <f t="shared" si="4"/>
        <v>600</v>
      </c>
    </row>
    <row r="24" spans="1:9" s="54" customFormat="1" x14ac:dyDescent="0.2">
      <c r="A24" s="64"/>
      <c r="B24" s="62">
        <v>630</v>
      </c>
      <c r="C24" s="63" t="s">
        <v>476</v>
      </c>
      <c r="D24" s="172">
        <v>244</v>
      </c>
      <c r="E24" s="172">
        <v>315</v>
      </c>
      <c r="F24" s="181">
        <v>540</v>
      </c>
      <c r="G24" s="207">
        <v>530</v>
      </c>
      <c r="H24" s="207">
        <v>550</v>
      </c>
      <c r="I24" s="195">
        <v>600</v>
      </c>
    </row>
    <row r="25" spans="1:9" x14ac:dyDescent="0.2">
      <c r="A25" s="279"/>
      <c r="B25" s="280"/>
      <c r="C25" s="280"/>
      <c r="D25" s="280"/>
      <c r="E25" s="280"/>
      <c r="F25" s="280"/>
      <c r="G25" s="280"/>
      <c r="H25" s="280"/>
      <c r="I25" s="281"/>
    </row>
    <row r="26" spans="1:9" s="54" customFormat="1" x14ac:dyDescent="0.2">
      <c r="A26" s="72" t="s">
        <v>447</v>
      </c>
      <c r="B26" s="73"/>
      <c r="C26" s="74"/>
      <c r="D26" s="183">
        <f>SUM(D27)</f>
        <v>0</v>
      </c>
      <c r="E26" s="183">
        <f t="shared" ref="E26:I26" si="5">SUM(E27)</f>
        <v>0</v>
      </c>
      <c r="F26" s="183">
        <f t="shared" si="5"/>
        <v>0</v>
      </c>
      <c r="G26" s="183">
        <f t="shared" si="5"/>
        <v>0</v>
      </c>
      <c r="H26" s="183">
        <f t="shared" si="5"/>
        <v>0</v>
      </c>
      <c r="I26" s="211">
        <f t="shared" si="5"/>
        <v>0</v>
      </c>
    </row>
    <row r="27" spans="1:9" x14ac:dyDescent="0.2">
      <c r="A27" s="72"/>
      <c r="B27" s="62">
        <v>630</v>
      </c>
      <c r="C27" s="63" t="s">
        <v>476</v>
      </c>
      <c r="D27" s="204">
        <v>0</v>
      </c>
      <c r="E27" s="204">
        <v>0</v>
      </c>
      <c r="F27" s="205">
        <v>0</v>
      </c>
      <c r="G27" s="207">
        <v>0</v>
      </c>
      <c r="H27" s="207">
        <v>0</v>
      </c>
      <c r="I27" s="195">
        <v>0</v>
      </c>
    </row>
    <row r="28" spans="1:9" x14ac:dyDescent="0.2">
      <c r="A28" s="279"/>
      <c r="B28" s="280"/>
      <c r="C28" s="280"/>
      <c r="D28" s="280"/>
      <c r="E28" s="280"/>
      <c r="F28" s="280"/>
      <c r="G28" s="280"/>
      <c r="H28" s="280"/>
      <c r="I28" s="281"/>
    </row>
    <row r="29" spans="1:9" x14ac:dyDescent="0.2">
      <c r="A29" s="72" t="s">
        <v>448</v>
      </c>
      <c r="B29" s="73"/>
      <c r="C29" s="74"/>
      <c r="D29" s="180">
        <f t="shared" ref="D29:E29" si="6">SUM(D30)</f>
        <v>897</v>
      </c>
      <c r="E29" s="180">
        <f t="shared" si="6"/>
        <v>48</v>
      </c>
      <c r="F29" s="180">
        <f>SUM(F30)</f>
        <v>510</v>
      </c>
      <c r="G29" s="180">
        <f>SUM(G30)</f>
        <v>500</v>
      </c>
      <c r="H29" s="180">
        <f t="shared" ref="H29:I29" si="7">SUM(H30)</f>
        <v>600</v>
      </c>
      <c r="I29" s="210">
        <f t="shared" si="7"/>
        <v>650</v>
      </c>
    </row>
    <row r="30" spans="1:9" x14ac:dyDescent="0.2">
      <c r="A30" s="64"/>
      <c r="B30" s="62">
        <v>630</v>
      </c>
      <c r="C30" s="63" t="s">
        <v>476</v>
      </c>
      <c r="D30" s="184">
        <v>897</v>
      </c>
      <c r="E30" s="184">
        <f>41+7</f>
        <v>48</v>
      </c>
      <c r="F30" s="185">
        <v>510</v>
      </c>
      <c r="G30" s="207">
        <v>500</v>
      </c>
      <c r="H30" s="207">
        <v>600</v>
      </c>
      <c r="I30" s="195">
        <v>650</v>
      </c>
    </row>
    <row r="31" spans="1:9" x14ac:dyDescent="0.2">
      <c r="A31" s="279"/>
      <c r="B31" s="280"/>
      <c r="C31" s="280"/>
      <c r="D31" s="280"/>
      <c r="E31" s="280"/>
      <c r="F31" s="280"/>
      <c r="G31" s="280"/>
      <c r="H31" s="280"/>
      <c r="I31" s="281"/>
    </row>
    <row r="32" spans="1:9" s="54" customFormat="1" x14ac:dyDescent="0.2">
      <c r="A32" s="72" t="s">
        <v>449</v>
      </c>
      <c r="B32" s="73"/>
      <c r="C32" s="74"/>
      <c r="D32" s="180">
        <f t="shared" ref="D32:E32" si="8">SUM(D33)</f>
        <v>1061</v>
      </c>
      <c r="E32" s="180">
        <f t="shared" si="8"/>
        <v>1425</v>
      </c>
      <c r="F32" s="180">
        <f>SUM(F33)</f>
        <v>1510</v>
      </c>
      <c r="G32" s="180">
        <f>SUM(G33)</f>
        <v>1600</v>
      </c>
      <c r="H32" s="180">
        <f t="shared" ref="H32:I32" si="9">SUM(H33)</f>
        <v>1600</v>
      </c>
      <c r="I32" s="210">
        <f t="shared" si="9"/>
        <v>1600</v>
      </c>
    </row>
    <row r="33" spans="1:10" x14ac:dyDescent="0.2">
      <c r="A33" s="64"/>
      <c r="B33" s="65">
        <v>630</v>
      </c>
      <c r="C33" s="63" t="s">
        <v>476</v>
      </c>
      <c r="D33" s="186">
        <v>1061</v>
      </c>
      <c r="E33" s="186">
        <f>1087+338</f>
        <v>1425</v>
      </c>
      <c r="F33" s="172">
        <v>1510</v>
      </c>
      <c r="G33" s="207">
        <v>1600</v>
      </c>
      <c r="H33" s="207">
        <v>1600</v>
      </c>
      <c r="I33" s="195">
        <v>1600</v>
      </c>
    </row>
    <row r="34" spans="1:10" x14ac:dyDescent="0.2">
      <c r="A34" s="279"/>
      <c r="B34" s="280"/>
      <c r="C34" s="280"/>
      <c r="D34" s="280"/>
      <c r="E34" s="280"/>
      <c r="F34" s="280"/>
      <c r="G34" s="280"/>
      <c r="H34" s="280"/>
      <c r="I34" s="281"/>
    </row>
    <row r="35" spans="1:10" s="54" customFormat="1" x14ac:dyDescent="0.2">
      <c r="A35" s="72" t="s">
        <v>450</v>
      </c>
      <c r="B35" s="73"/>
      <c r="C35" s="74"/>
      <c r="D35" s="179">
        <f t="shared" ref="D35:E35" si="10">SUM(D36:D38)</f>
        <v>6228</v>
      </c>
      <c r="E35" s="179">
        <f t="shared" si="10"/>
        <v>8158</v>
      </c>
      <c r="F35" s="179">
        <f>SUM(F36:F38)</f>
        <v>1625</v>
      </c>
      <c r="G35" s="179">
        <f>SUM(G36:G38)</f>
        <v>1630</v>
      </c>
      <c r="H35" s="179">
        <f t="shared" ref="H35:I35" si="11">SUM(H36:H38)</f>
        <v>1750</v>
      </c>
      <c r="I35" s="212">
        <f t="shared" si="11"/>
        <v>1850</v>
      </c>
    </row>
    <row r="36" spans="1:10" s="54" customFormat="1" x14ac:dyDescent="0.2">
      <c r="A36" s="72"/>
      <c r="B36" s="65">
        <v>620</v>
      </c>
      <c r="C36" s="63" t="s">
        <v>442</v>
      </c>
      <c r="D36" s="187"/>
      <c r="E36" s="187"/>
      <c r="F36" s="171">
        <v>125</v>
      </c>
      <c r="G36" s="207">
        <v>130</v>
      </c>
      <c r="H36" s="207">
        <v>200</v>
      </c>
      <c r="I36" s="195">
        <v>250</v>
      </c>
    </row>
    <row r="37" spans="1:10" x14ac:dyDescent="0.2">
      <c r="A37" s="64"/>
      <c r="B37" s="62">
        <v>630</v>
      </c>
      <c r="C37" s="63" t="s">
        <v>476</v>
      </c>
      <c r="D37" s="186">
        <v>6228</v>
      </c>
      <c r="E37" s="188">
        <f>258+7900</f>
        <v>8158</v>
      </c>
      <c r="F37" s="171">
        <v>1500</v>
      </c>
      <c r="G37" s="207">
        <v>1500</v>
      </c>
      <c r="H37" s="207">
        <v>1550</v>
      </c>
      <c r="I37" s="195">
        <v>1600</v>
      </c>
    </row>
    <row r="38" spans="1:10" s="54" customFormat="1" x14ac:dyDescent="0.2">
      <c r="A38" s="279"/>
      <c r="B38" s="280"/>
      <c r="C38" s="280"/>
      <c r="D38" s="280"/>
      <c r="E38" s="280"/>
      <c r="F38" s="280"/>
      <c r="G38" s="280"/>
      <c r="H38" s="280"/>
      <c r="I38" s="281"/>
    </row>
    <row r="39" spans="1:10" x14ac:dyDescent="0.2">
      <c r="A39" s="72" t="s">
        <v>451</v>
      </c>
      <c r="B39" s="73"/>
      <c r="C39" s="74"/>
      <c r="D39" s="179">
        <f t="shared" ref="D39:E39" si="12">SUM(D40:D40)</f>
        <v>2034</v>
      </c>
      <c r="E39" s="179">
        <f t="shared" si="12"/>
        <v>1897</v>
      </c>
      <c r="F39" s="179">
        <f>SUM(F40:F40)</f>
        <v>2000</v>
      </c>
      <c r="G39" s="179">
        <f>SUM(G40:G40)</f>
        <v>2000</v>
      </c>
      <c r="H39" s="179">
        <f t="shared" ref="H39:I39" si="13">SUM(H40:H40)</f>
        <v>1900</v>
      </c>
      <c r="I39" s="212">
        <f t="shared" si="13"/>
        <v>1900</v>
      </c>
    </row>
    <row r="40" spans="1:10" s="54" customFormat="1" x14ac:dyDescent="0.2">
      <c r="A40" s="64"/>
      <c r="B40" s="62">
        <v>630</v>
      </c>
      <c r="C40" s="63" t="s">
        <v>476</v>
      </c>
      <c r="D40" s="189">
        <v>2034</v>
      </c>
      <c r="E40" s="189">
        <v>1897</v>
      </c>
      <c r="F40" s="171">
        <v>2000</v>
      </c>
      <c r="G40" s="207">
        <v>2000</v>
      </c>
      <c r="H40" s="207">
        <v>1900</v>
      </c>
      <c r="I40" s="195">
        <v>1900</v>
      </c>
    </row>
    <row r="41" spans="1:10" x14ac:dyDescent="0.2">
      <c r="A41" s="279"/>
      <c r="B41" s="280"/>
      <c r="C41" s="280"/>
      <c r="D41" s="280"/>
      <c r="E41" s="280"/>
      <c r="F41" s="280"/>
      <c r="G41" s="280"/>
      <c r="H41" s="280"/>
      <c r="I41" s="281"/>
    </row>
    <row r="42" spans="1:10" x14ac:dyDescent="0.2">
      <c r="A42" s="72" t="s">
        <v>452</v>
      </c>
      <c r="B42" s="73"/>
      <c r="C42" s="74"/>
      <c r="D42" s="208">
        <f>SUM(D43)</f>
        <v>0</v>
      </c>
      <c r="E42" s="208">
        <f t="shared" ref="E42:I42" si="14">SUM(E43)</f>
        <v>0</v>
      </c>
      <c r="F42" s="208">
        <f t="shared" si="14"/>
        <v>0</v>
      </c>
      <c r="G42" s="208">
        <f t="shared" si="14"/>
        <v>0</v>
      </c>
      <c r="H42" s="208">
        <f t="shared" si="14"/>
        <v>0</v>
      </c>
      <c r="I42" s="213">
        <f t="shared" si="14"/>
        <v>0</v>
      </c>
    </row>
    <row r="43" spans="1:10" s="54" customFormat="1" x14ac:dyDescent="0.2">
      <c r="A43" s="64"/>
      <c r="B43" s="62">
        <v>630</v>
      </c>
      <c r="C43" s="63" t="s">
        <v>476</v>
      </c>
      <c r="D43" s="190">
        <v>0</v>
      </c>
      <c r="E43" s="190">
        <v>0</v>
      </c>
      <c r="F43" s="185">
        <v>0</v>
      </c>
      <c r="G43" s="207">
        <v>0</v>
      </c>
      <c r="H43" s="207">
        <v>0</v>
      </c>
      <c r="I43" s="195">
        <v>0</v>
      </c>
    </row>
    <row r="44" spans="1:10" x14ac:dyDescent="0.2">
      <c r="A44" s="279"/>
      <c r="B44" s="280"/>
      <c r="C44" s="280"/>
      <c r="D44" s="280"/>
      <c r="E44" s="280"/>
      <c r="F44" s="280"/>
      <c r="G44" s="280"/>
      <c r="H44" s="280"/>
      <c r="I44" s="281"/>
    </row>
    <row r="45" spans="1:10" x14ac:dyDescent="0.2">
      <c r="A45" s="166" t="s">
        <v>481</v>
      </c>
      <c r="B45" s="76"/>
      <c r="C45" s="74"/>
      <c r="D45" s="191">
        <f t="shared" ref="D45:E45" si="15">SUM(D46)</f>
        <v>184</v>
      </c>
      <c r="E45" s="191">
        <f t="shared" si="15"/>
        <v>279</v>
      </c>
      <c r="F45" s="191">
        <f>SUM(F46)</f>
        <v>170</v>
      </c>
      <c r="G45" s="191">
        <f>SUM(G46)</f>
        <v>170</v>
      </c>
      <c r="H45" s="191">
        <f>SUM(H46)</f>
        <v>200</v>
      </c>
      <c r="I45" s="214">
        <f t="shared" ref="I45" si="16">SUM(I46)</f>
        <v>210</v>
      </c>
    </row>
    <row r="46" spans="1:10" x14ac:dyDescent="0.2">
      <c r="A46" s="64"/>
      <c r="B46" s="62">
        <v>630</v>
      </c>
      <c r="C46" s="63" t="s">
        <v>476</v>
      </c>
      <c r="D46" s="190">
        <v>184</v>
      </c>
      <c r="E46" s="190">
        <v>279</v>
      </c>
      <c r="F46" s="185">
        <v>170</v>
      </c>
      <c r="G46" s="207">
        <v>170</v>
      </c>
      <c r="H46" s="207">
        <v>200</v>
      </c>
      <c r="I46" s="195">
        <v>210</v>
      </c>
      <c r="J46" s="195" t="s">
        <v>480</v>
      </c>
    </row>
    <row r="47" spans="1:10" s="54" customFormat="1" x14ac:dyDescent="0.2">
      <c r="A47" s="279"/>
      <c r="B47" s="280"/>
      <c r="C47" s="280"/>
      <c r="D47" s="280"/>
      <c r="E47" s="280"/>
      <c r="F47" s="280"/>
      <c r="G47" s="280"/>
      <c r="H47" s="280"/>
      <c r="I47" s="281"/>
    </row>
    <row r="48" spans="1:10" x14ac:dyDescent="0.2">
      <c r="A48" s="67" t="s">
        <v>453</v>
      </c>
      <c r="B48" s="77"/>
      <c r="C48" s="69"/>
      <c r="D48" s="192">
        <f t="shared" ref="D48:E48" si="17">SUM(D49)</f>
        <v>52</v>
      </c>
      <c r="E48" s="192">
        <f t="shared" si="17"/>
        <v>640</v>
      </c>
      <c r="F48" s="192">
        <f>SUM(F49)</f>
        <v>0</v>
      </c>
      <c r="G48" s="192">
        <f>SUM(G49)</f>
        <v>80</v>
      </c>
      <c r="H48" s="192">
        <f t="shared" ref="H48:I48" si="18">SUM(H49)</f>
        <v>100</v>
      </c>
      <c r="I48" s="194">
        <f t="shared" si="18"/>
        <v>100</v>
      </c>
    </row>
    <row r="49" spans="1:9" x14ac:dyDescent="0.2">
      <c r="A49" s="64"/>
      <c r="B49" s="62">
        <v>630</v>
      </c>
      <c r="C49" s="63" t="s">
        <v>476</v>
      </c>
      <c r="D49" s="172">
        <v>52</v>
      </c>
      <c r="E49" s="172">
        <v>640</v>
      </c>
      <c r="F49" s="189">
        <v>0</v>
      </c>
      <c r="G49" s="207">
        <v>80</v>
      </c>
      <c r="H49" s="207">
        <v>100</v>
      </c>
      <c r="I49" s="195">
        <v>100</v>
      </c>
    </row>
    <row r="50" spans="1:9" s="54" customFormat="1" x14ac:dyDescent="0.2">
      <c r="A50" s="279"/>
      <c r="B50" s="280"/>
      <c r="C50" s="280"/>
      <c r="D50" s="280"/>
      <c r="E50" s="280"/>
      <c r="F50" s="280"/>
      <c r="G50" s="280"/>
      <c r="H50" s="280"/>
      <c r="I50" s="281"/>
    </row>
    <row r="51" spans="1:9" x14ac:dyDescent="0.2">
      <c r="A51" s="72" t="s">
        <v>454</v>
      </c>
      <c r="B51" s="78"/>
      <c r="C51" s="79"/>
      <c r="D51" s="192">
        <f>SUM(D52)</f>
        <v>321</v>
      </c>
      <c r="E51" s="192">
        <f t="shared" ref="E51:F51" si="19">SUM(E52)</f>
        <v>293</v>
      </c>
      <c r="F51" s="192">
        <f t="shared" si="19"/>
        <v>280</v>
      </c>
      <c r="G51" s="192">
        <f>SUM(G52:G54)</f>
        <v>480</v>
      </c>
      <c r="H51" s="192">
        <f t="shared" ref="H51:I51" si="20">SUM(H52:H54)</f>
        <v>500</v>
      </c>
      <c r="I51" s="194">
        <f t="shared" si="20"/>
        <v>490</v>
      </c>
    </row>
    <row r="52" spans="1:9" x14ac:dyDescent="0.2">
      <c r="A52" s="64"/>
      <c r="B52" s="62">
        <v>630</v>
      </c>
      <c r="C52" s="63" t="s">
        <v>476</v>
      </c>
      <c r="D52" s="189">
        <v>321</v>
      </c>
      <c r="E52" s="189">
        <v>293</v>
      </c>
      <c r="F52" s="189">
        <v>280</v>
      </c>
      <c r="G52" s="207">
        <v>280</v>
      </c>
      <c r="H52" s="207">
        <v>300</v>
      </c>
      <c r="I52" s="195">
        <v>290</v>
      </c>
    </row>
    <row r="53" spans="1:9" x14ac:dyDescent="0.2">
      <c r="A53" s="279"/>
      <c r="B53" s="280"/>
      <c r="C53" s="280"/>
      <c r="D53" s="280"/>
      <c r="E53" s="280"/>
      <c r="F53" s="280"/>
      <c r="G53" s="280"/>
      <c r="H53" s="280"/>
      <c r="I53" s="281"/>
    </row>
    <row r="54" spans="1:9" x14ac:dyDescent="0.2">
      <c r="A54" s="166" t="s">
        <v>482</v>
      </c>
      <c r="B54" s="62"/>
      <c r="C54" s="63"/>
      <c r="D54" s="206">
        <f>SUM(D55)</f>
        <v>119</v>
      </c>
      <c r="E54" s="206">
        <f t="shared" ref="E54:I54" si="21">SUM(E55)</f>
        <v>196</v>
      </c>
      <c r="F54" s="206">
        <f t="shared" si="21"/>
        <v>0</v>
      </c>
      <c r="G54" s="206">
        <f t="shared" si="21"/>
        <v>200</v>
      </c>
      <c r="H54" s="206">
        <f t="shared" si="21"/>
        <v>200</v>
      </c>
      <c r="I54" s="215">
        <f t="shared" si="21"/>
        <v>200</v>
      </c>
    </row>
    <row r="55" spans="1:9" x14ac:dyDescent="0.2">
      <c r="A55" s="64"/>
      <c r="B55" s="62">
        <v>630</v>
      </c>
      <c r="C55" s="63" t="s">
        <v>476</v>
      </c>
      <c r="D55" s="186">
        <v>119</v>
      </c>
      <c r="E55" s="186">
        <v>196</v>
      </c>
      <c r="F55" s="172">
        <v>0</v>
      </c>
      <c r="G55" s="207">
        <v>200</v>
      </c>
      <c r="H55" s="207">
        <v>200</v>
      </c>
      <c r="I55" s="195">
        <v>200</v>
      </c>
    </row>
    <row r="56" spans="1:9" ht="13.5" thickBot="1" x14ac:dyDescent="0.25">
      <c r="A56" s="282"/>
      <c r="B56" s="283"/>
      <c r="C56" s="283"/>
      <c r="D56" s="283"/>
      <c r="E56" s="283"/>
      <c r="F56" s="283"/>
      <c r="G56" s="283"/>
      <c r="H56" s="283"/>
      <c r="I56" s="284"/>
    </row>
    <row r="57" spans="1:9" s="54" customFormat="1" ht="16.5" thickBot="1" x14ac:dyDescent="0.3">
      <c r="A57" s="226" t="s">
        <v>455</v>
      </c>
      <c r="B57" s="227"/>
      <c r="C57" s="228"/>
      <c r="D57" s="229">
        <f t="shared" ref="D57:I57" si="22">D54+D51+D48+D45+D42+D39+D35+D32+D29+D26+D23+D19+D14+D8</f>
        <v>36493</v>
      </c>
      <c r="E57" s="229">
        <f t="shared" si="22"/>
        <v>49347</v>
      </c>
      <c r="F57" s="229">
        <f t="shared" si="22"/>
        <v>32072</v>
      </c>
      <c r="G57" s="229">
        <f t="shared" si="22"/>
        <v>33190</v>
      </c>
      <c r="H57" s="229">
        <f t="shared" si="22"/>
        <v>32117</v>
      </c>
      <c r="I57" s="229">
        <f t="shared" si="22"/>
        <v>32389</v>
      </c>
    </row>
    <row r="58" spans="1:9" s="54" customFormat="1" ht="16.5" thickBot="1" x14ac:dyDescent="0.3">
      <c r="A58" s="291"/>
      <c r="B58" s="292"/>
      <c r="C58" s="292"/>
      <c r="D58" s="292"/>
      <c r="E58" s="292"/>
      <c r="F58" s="292"/>
      <c r="G58" s="292"/>
      <c r="H58" s="292"/>
      <c r="I58" s="293"/>
    </row>
    <row r="59" spans="1:9" ht="16.5" thickBot="1" x14ac:dyDescent="0.25">
      <c r="A59" s="230" t="s">
        <v>456</v>
      </c>
      <c r="B59" s="231"/>
      <c r="C59" s="232"/>
      <c r="D59" s="233">
        <v>0</v>
      </c>
      <c r="E59" s="233">
        <v>0</v>
      </c>
      <c r="F59" s="233">
        <v>180</v>
      </c>
      <c r="G59" s="234">
        <v>0</v>
      </c>
      <c r="H59" s="234">
        <v>0</v>
      </c>
      <c r="I59" s="235">
        <v>0</v>
      </c>
    </row>
    <row r="60" spans="1:9" ht="15" customHeight="1" thickBot="1" x14ac:dyDescent="0.25">
      <c r="A60" s="294"/>
      <c r="B60" s="295"/>
      <c r="C60" s="295"/>
      <c r="D60" s="295"/>
      <c r="E60" s="295"/>
      <c r="F60" s="295"/>
      <c r="G60" s="295"/>
      <c r="H60" s="295"/>
      <c r="I60" s="296"/>
    </row>
    <row r="61" spans="1:9" ht="16.5" thickBot="1" x14ac:dyDescent="0.3">
      <c r="A61" s="308" t="s">
        <v>457</v>
      </c>
      <c r="B61" s="309"/>
      <c r="C61" s="309"/>
      <c r="D61" s="224">
        <f>D57+D59</f>
        <v>36493</v>
      </c>
      <c r="E61" s="224">
        <f t="shared" ref="E61:I61" si="23">E57+E59</f>
        <v>49347</v>
      </c>
      <c r="F61" s="224">
        <f t="shared" si="23"/>
        <v>32252</v>
      </c>
      <c r="G61" s="224">
        <f t="shared" si="23"/>
        <v>33190</v>
      </c>
      <c r="H61" s="224">
        <f t="shared" si="23"/>
        <v>32117</v>
      </c>
      <c r="I61" s="225">
        <f t="shared" si="23"/>
        <v>32389</v>
      </c>
    </row>
    <row r="62" spans="1:9" ht="15" x14ac:dyDescent="0.25">
      <c r="A62" s="298"/>
      <c r="B62" s="299"/>
      <c r="C62" s="299"/>
      <c r="D62" s="168"/>
      <c r="E62" s="168"/>
    </row>
    <row r="63" spans="1:9" s="54" customFormat="1" x14ac:dyDescent="0.2">
      <c r="A63" s="83"/>
      <c r="B63" s="84"/>
      <c r="C63" s="85"/>
      <c r="D63" s="168"/>
      <c r="E63" s="168"/>
      <c r="F63" s="182"/>
      <c r="G63" s="182"/>
      <c r="H63" s="182"/>
      <c r="I63" s="169"/>
    </row>
    <row r="64" spans="1:9" x14ac:dyDescent="0.2">
      <c r="A64" s="83"/>
      <c r="B64" s="84"/>
      <c r="C64" s="85"/>
      <c r="D64" s="182"/>
      <c r="E64" s="182"/>
    </row>
    <row r="65" spans="1:9" ht="16.5" thickBot="1" x14ac:dyDescent="0.3">
      <c r="A65" s="86" t="s">
        <v>484</v>
      </c>
      <c r="B65" s="86"/>
      <c r="C65" s="86"/>
      <c r="D65" s="168"/>
      <c r="E65" s="168"/>
    </row>
    <row r="66" spans="1:9" s="54" customFormat="1" ht="15.75" x14ac:dyDescent="0.25">
      <c r="A66" s="80" t="s">
        <v>416</v>
      </c>
      <c r="B66" s="87"/>
      <c r="C66" s="87"/>
      <c r="D66" s="196">
        <v>36030</v>
      </c>
      <c r="E66" s="198"/>
      <c r="F66" s="236"/>
      <c r="G66" s="182"/>
      <c r="H66" s="182"/>
      <c r="I66" s="169"/>
    </row>
    <row r="67" spans="1:9" ht="15.75" x14ac:dyDescent="0.25">
      <c r="A67" s="81" t="s">
        <v>440</v>
      </c>
      <c r="B67" s="88"/>
      <c r="C67" s="88"/>
      <c r="D67" s="193">
        <v>32072</v>
      </c>
      <c r="E67" s="198"/>
      <c r="F67" s="236"/>
    </row>
    <row r="68" spans="1:9" ht="15.75" x14ac:dyDescent="0.25">
      <c r="A68" s="276"/>
      <c r="B68" s="277"/>
      <c r="C68" s="277"/>
      <c r="D68" s="278"/>
      <c r="E68" s="198"/>
      <c r="F68" s="236"/>
    </row>
    <row r="69" spans="1:9" ht="15.75" x14ac:dyDescent="0.25">
      <c r="A69" s="81" t="s">
        <v>458</v>
      </c>
      <c r="B69" s="88"/>
      <c r="C69" s="88"/>
      <c r="D69" s="193">
        <v>0</v>
      </c>
      <c r="E69" s="198"/>
      <c r="F69" s="236"/>
    </row>
    <row r="70" spans="1:9" s="54" customFormat="1" ht="15.75" x14ac:dyDescent="0.25">
      <c r="A70" s="81" t="s">
        <v>459</v>
      </c>
      <c r="B70" s="88"/>
      <c r="C70" s="88"/>
      <c r="D70" s="193">
        <v>0</v>
      </c>
      <c r="E70" s="198"/>
      <c r="F70" s="236"/>
      <c r="G70" s="182"/>
      <c r="H70" s="182"/>
      <c r="I70" s="169"/>
    </row>
    <row r="71" spans="1:9" ht="15.75" x14ac:dyDescent="0.25">
      <c r="A71" s="276"/>
      <c r="B71" s="277"/>
      <c r="C71" s="277"/>
      <c r="D71" s="278"/>
      <c r="E71" s="198"/>
      <c r="F71" s="236"/>
    </row>
    <row r="72" spans="1:9" ht="15.75" x14ac:dyDescent="0.25">
      <c r="A72" s="81" t="s">
        <v>460</v>
      </c>
      <c r="B72" s="88"/>
      <c r="C72" s="88"/>
      <c r="D72" s="210">
        <v>0</v>
      </c>
      <c r="E72" s="237"/>
      <c r="F72" s="236"/>
    </row>
    <row r="73" spans="1:9" ht="15.75" x14ac:dyDescent="0.25">
      <c r="A73" s="81" t="s">
        <v>461</v>
      </c>
      <c r="B73" s="88"/>
      <c r="C73" s="88"/>
      <c r="D73" s="193">
        <v>0</v>
      </c>
      <c r="E73" s="198"/>
      <c r="F73" s="236"/>
    </row>
    <row r="74" spans="1:9" s="54" customFormat="1" ht="15.75" x14ac:dyDescent="0.25">
      <c r="A74" s="276"/>
      <c r="B74" s="277"/>
      <c r="C74" s="277"/>
      <c r="D74" s="278"/>
      <c r="E74" s="198"/>
      <c r="F74" s="236"/>
      <c r="G74" s="182"/>
      <c r="H74" s="182"/>
      <c r="I74" s="169"/>
    </row>
    <row r="75" spans="1:9" ht="15.75" x14ac:dyDescent="0.25">
      <c r="A75" s="81" t="s">
        <v>462</v>
      </c>
      <c r="B75" s="88"/>
      <c r="C75" s="88"/>
      <c r="D75" s="193">
        <v>36030</v>
      </c>
      <c r="E75" s="198"/>
      <c r="F75" s="236"/>
    </row>
    <row r="76" spans="1:9" ht="15.75" x14ac:dyDescent="0.25">
      <c r="A76" s="81" t="s">
        <v>457</v>
      </c>
      <c r="B76" s="88"/>
      <c r="C76" s="88"/>
      <c r="D76" s="193">
        <v>32072</v>
      </c>
      <c r="E76" s="198"/>
      <c r="F76" s="236"/>
    </row>
    <row r="77" spans="1:9" ht="16.5" thickBot="1" x14ac:dyDescent="0.3">
      <c r="A77" s="89" t="s">
        <v>483</v>
      </c>
      <c r="B77" s="90"/>
      <c r="C77" s="90"/>
      <c r="D77" s="197">
        <f>D75-D76</f>
        <v>3958</v>
      </c>
      <c r="E77" s="198"/>
    </row>
    <row r="78" spans="1:9" ht="15.75" x14ac:dyDescent="0.25">
      <c r="A78" s="91"/>
      <c r="B78" s="91"/>
      <c r="C78" s="91"/>
      <c r="D78" s="198"/>
      <c r="E78" s="198"/>
    </row>
    <row r="79" spans="1:9" ht="15" x14ac:dyDescent="0.2">
      <c r="A79" s="92"/>
      <c r="B79" s="92"/>
      <c r="C79" s="92"/>
      <c r="D79" s="199"/>
      <c r="E79" s="199"/>
    </row>
    <row r="80" spans="1:9" ht="15" x14ac:dyDescent="0.2">
      <c r="A80" s="92"/>
      <c r="B80" s="92"/>
      <c r="C80" s="92"/>
      <c r="D80" s="199"/>
      <c r="E80" s="199"/>
    </row>
    <row r="81" spans="1:9" s="54" customFormat="1" ht="15" x14ac:dyDescent="0.2">
      <c r="A81" s="47"/>
      <c r="B81" s="93"/>
      <c r="C81" s="94"/>
      <c r="D81" s="168"/>
      <c r="E81" s="168"/>
      <c r="F81" s="182"/>
      <c r="G81" s="182"/>
      <c r="H81" s="182"/>
      <c r="I81" s="169"/>
    </row>
    <row r="82" spans="1:9" ht="15" x14ac:dyDescent="0.2">
      <c r="A82" s="95"/>
      <c r="B82" s="96"/>
      <c r="C82" s="97"/>
      <c r="D82" s="182"/>
      <c r="E82" s="182"/>
    </row>
    <row r="83" spans="1:9" ht="15" x14ac:dyDescent="0.2">
      <c r="A83" s="95"/>
      <c r="B83" s="96"/>
      <c r="C83" s="97"/>
      <c r="D83" s="182"/>
      <c r="E83" s="182"/>
    </row>
    <row r="84" spans="1:9" ht="15" x14ac:dyDescent="0.2">
      <c r="A84" s="95"/>
      <c r="B84" s="96"/>
      <c r="C84" s="97"/>
      <c r="D84" s="182"/>
      <c r="E84" s="182"/>
    </row>
    <row r="85" spans="1:9" ht="15" x14ac:dyDescent="0.2">
      <c r="A85" s="95"/>
      <c r="B85" s="96"/>
      <c r="C85" s="97"/>
      <c r="D85" s="182"/>
      <c r="E85" s="182"/>
    </row>
    <row r="86" spans="1:9" ht="15" x14ac:dyDescent="0.2">
      <c r="A86" s="95"/>
      <c r="B86" s="98"/>
      <c r="C86" s="85"/>
      <c r="D86" s="168"/>
      <c r="E86" s="168"/>
    </row>
    <row r="87" spans="1:9" ht="15" x14ac:dyDescent="0.2">
      <c r="A87" s="95"/>
      <c r="B87" s="98"/>
      <c r="C87" s="85"/>
      <c r="D87" s="168"/>
      <c r="E87" s="168"/>
    </row>
    <row r="88" spans="1:9" ht="15" x14ac:dyDescent="0.2">
      <c r="A88" s="95"/>
      <c r="B88" s="98"/>
      <c r="C88" s="85"/>
      <c r="D88" s="168"/>
      <c r="E88" s="168"/>
    </row>
    <row r="89" spans="1:9" s="54" customFormat="1" x14ac:dyDescent="0.2">
      <c r="A89" s="99"/>
      <c r="B89" s="93"/>
      <c r="C89" s="94"/>
      <c r="D89" s="168"/>
      <c r="E89" s="168"/>
      <c r="F89" s="182"/>
      <c r="G89" s="182"/>
      <c r="H89" s="182"/>
      <c r="I89" s="169"/>
    </row>
    <row r="90" spans="1:9" x14ac:dyDescent="0.2">
      <c r="A90" s="100"/>
      <c r="B90" s="98"/>
      <c r="C90" s="85"/>
      <c r="D90" s="182"/>
      <c r="E90" s="182"/>
    </row>
    <row r="91" spans="1:9" x14ac:dyDescent="0.2">
      <c r="A91" s="100"/>
      <c r="B91" s="98"/>
      <c r="C91" s="85"/>
      <c r="D91" s="168"/>
      <c r="E91" s="168"/>
    </row>
    <row r="92" spans="1:9" s="54" customFormat="1" x14ac:dyDescent="0.2">
      <c r="A92" s="310"/>
      <c r="B92" s="311"/>
      <c r="C92" s="311"/>
      <c r="D92" s="168"/>
      <c r="E92" s="168"/>
      <c r="F92" s="182"/>
      <c r="G92" s="182"/>
      <c r="H92" s="182"/>
      <c r="I92" s="169"/>
    </row>
    <row r="93" spans="1:9" x14ac:dyDescent="0.2">
      <c r="A93" s="101"/>
      <c r="B93" s="102"/>
      <c r="C93" s="103"/>
      <c r="D93" s="182"/>
      <c r="E93" s="182"/>
    </row>
    <row r="94" spans="1:9" x14ac:dyDescent="0.2">
      <c r="A94" s="100"/>
      <c r="B94" s="98"/>
      <c r="C94" s="85"/>
      <c r="D94" s="168"/>
      <c r="E94" s="168"/>
    </row>
    <row r="95" spans="1:9" s="54" customFormat="1" x14ac:dyDescent="0.2">
      <c r="A95" s="104"/>
      <c r="B95" s="105"/>
      <c r="C95" s="106"/>
      <c r="D95" s="168"/>
      <c r="E95" s="168"/>
      <c r="F95" s="182"/>
      <c r="G95" s="182"/>
      <c r="H95" s="182"/>
      <c r="I95" s="169"/>
    </row>
    <row r="96" spans="1:9" x14ac:dyDescent="0.2">
      <c r="A96" s="100"/>
      <c r="B96" s="98"/>
      <c r="C96" s="85"/>
      <c r="D96" s="182"/>
      <c r="E96" s="182"/>
    </row>
    <row r="97" spans="1:9" x14ac:dyDescent="0.2">
      <c r="A97" s="100"/>
      <c r="B97" s="98"/>
      <c r="C97" s="85"/>
      <c r="D97" s="168"/>
      <c r="E97" s="168"/>
    </row>
    <row r="98" spans="1:9" s="54" customFormat="1" x14ac:dyDescent="0.2">
      <c r="A98" s="104"/>
      <c r="B98" s="105"/>
      <c r="C98" s="106"/>
      <c r="D98" s="168"/>
      <c r="E98" s="168"/>
      <c r="F98" s="182"/>
      <c r="G98" s="182"/>
      <c r="H98" s="182"/>
      <c r="I98" s="169"/>
    </row>
    <row r="99" spans="1:9" x14ac:dyDescent="0.2">
      <c r="A99" s="100"/>
      <c r="B99" s="98"/>
      <c r="C99" s="85"/>
      <c r="D99" s="182"/>
      <c r="E99" s="182"/>
    </row>
    <row r="100" spans="1:9" x14ac:dyDescent="0.2">
      <c r="A100" s="100"/>
      <c r="B100" s="98"/>
      <c r="C100" s="85"/>
      <c r="D100" s="168"/>
      <c r="E100" s="168"/>
    </row>
    <row r="101" spans="1:9" x14ac:dyDescent="0.2">
      <c r="A101" s="100"/>
      <c r="B101" s="98"/>
      <c r="C101" s="85"/>
      <c r="D101" s="168"/>
      <c r="E101" s="168"/>
    </row>
    <row r="102" spans="1:9" s="54" customFormat="1" x14ac:dyDescent="0.2">
      <c r="A102" s="104"/>
      <c r="B102" s="105"/>
      <c r="C102" s="106"/>
      <c r="D102" s="168"/>
      <c r="E102" s="168"/>
      <c r="F102" s="182"/>
      <c r="G102" s="182"/>
      <c r="H102" s="182"/>
      <c r="I102" s="169"/>
    </row>
    <row r="103" spans="1:9" x14ac:dyDescent="0.2">
      <c r="A103" s="100"/>
      <c r="B103" s="98"/>
      <c r="C103" s="85"/>
      <c r="D103" s="182"/>
      <c r="E103" s="182"/>
    </row>
    <row r="104" spans="1:9" x14ac:dyDescent="0.2">
      <c r="A104" s="100"/>
      <c r="B104" s="98"/>
      <c r="C104" s="85"/>
      <c r="D104" s="168"/>
      <c r="E104" s="168"/>
    </row>
    <row r="105" spans="1:9" s="54" customFormat="1" x14ac:dyDescent="0.2">
      <c r="A105" s="104"/>
      <c r="B105" s="105"/>
      <c r="C105" s="106"/>
      <c r="D105" s="168"/>
      <c r="E105" s="168"/>
      <c r="F105" s="182"/>
      <c r="G105" s="182"/>
      <c r="H105" s="182"/>
      <c r="I105" s="169"/>
    </row>
    <row r="106" spans="1:9" x14ac:dyDescent="0.2">
      <c r="A106" s="100"/>
      <c r="B106" s="84"/>
      <c r="C106" s="100"/>
      <c r="D106" s="182"/>
      <c r="E106" s="182"/>
    </row>
    <row r="107" spans="1:9" s="107" customFormat="1" x14ac:dyDescent="0.2">
      <c r="A107" s="100"/>
      <c r="B107" s="84"/>
      <c r="C107" s="100"/>
      <c r="D107" s="168"/>
      <c r="E107" s="168"/>
      <c r="F107" s="168"/>
      <c r="G107" s="200"/>
      <c r="H107" s="200"/>
      <c r="I107" s="200"/>
    </row>
    <row r="108" spans="1:9" x14ac:dyDescent="0.2">
      <c r="A108" s="100"/>
      <c r="B108" s="98"/>
      <c r="C108" s="85"/>
      <c r="D108" s="168"/>
      <c r="E108" s="168"/>
    </row>
    <row r="109" spans="1:9" s="54" customFormat="1" x14ac:dyDescent="0.2">
      <c r="A109" s="99"/>
      <c r="B109" s="108"/>
      <c r="C109" s="109"/>
      <c r="D109" s="168"/>
      <c r="E109" s="168"/>
      <c r="F109" s="182"/>
      <c r="G109" s="182"/>
      <c r="H109" s="182"/>
      <c r="I109" s="169"/>
    </row>
    <row r="110" spans="1:9" x14ac:dyDescent="0.2">
      <c r="A110" s="100"/>
      <c r="B110" s="84"/>
      <c r="C110" s="85"/>
      <c r="D110" s="182"/>
      <c r="E110" s="182"/>
    </row>
    <row r="111" spans="1:9" x14ac:dyDescent="0.2">
      <c r="A111" s="100"/>
      <c r="B111" s="84"/>
      <c r="C111" s="85"/>
      <c r="D111" s="168"/>
      <c r="E111" s="168"/>
    </row>
    <row r="112" spans="1:9" x14ac:dyDescent="0.2">
      <c r="A112" s="100"/>
      <c r="B112" s="84"/>
      <c r="C112" s="85"/>
      <c r="D112" s="168"/>
      <c r="E112" s="168"/>
    </row>
    <row r="113" spans="1:9" s="54" customFormat="1" x14ac:dyDescent="0.2">
      <c r="A113" s="99"/>
      <c r="B113" s="110"/>
      <c r="C113" s="94"/>
      <c r="D113" s="168"/>
      <c r="E113" s="168"/>
      <c r="F113" s="182"/>
      <c r="G113" s="182"/>
      <c r="H113" s="182"/>
      <c r="I113" s="169"/>
    </row>
    <row r="114" spans="1:9" x14ac:dyDescent="0.2">
      <c r="A114" s="100"/>
      <c r="B114" s="98"/>
      <c r="C114" s="85"/>
      <c r="D114" s="182"/>
      <c r="E114" s="182"/>
    </row>
    <row r="115" spans="1:9" x14ac:dyDescent="0.2">
      <c r="A115" s="100"/>
      <c r="B115" s="98"/>
      <c r="C115" s="85"/>
      <c r="D115" s="168"/>
      <c r="E115" s="168"/>
    </row>
    <row r="116" spans="1:9" s="54" customFormat="1" x14ac:dyDescent="0.2">
      <c r="A116" s="99"/>
      <c r="B116" s="110"/>
      <c r="C116" s="94"/>
      <c r="D116" s="168"/>
      <c r="E116" s="168"/>
      <c r="F116" s="182"/>
      <c r="G116" s="182"/>
      <c r="H116" s="182"/>
      <c r="I116" s="169"/>
    </row>
    <row r="117" spans="1:9" x14ac:dyDescent="0.2">
      <c r="A117" s="83"/>
      <c r="B117" s="111"/>
      <c r="C117" s="112"/>
      <c r="D117" s="182"/>
      <c r="E117" s="182"/>
    </row>
    <row r="118" spans="1:9" x14ac:dyDescent="0.2">
      <c r="A118" s="100"/>
      <c r="B118" s="111"/>
      <c r="C118" s="112"/>
      <c r="D118" s="168"/>
      <c r="E118" s="168"/>
    </row>
    <row r="119" spans="1:9" x14ac:dyDescent="0.2">
      <c r="A119" s="100"/>
      <c r="B119" s="111"/>
      <c r="C119" s="112"/>
      <c r="D119" s="168"/>
      <c r="E119" s="168"/>
    </row>
    <row r="120" spans="1:9" x14ac:dyDescent="0.2">
      <c r="A120" s="100"/>
      <c r="B120" s="111"/>
      <c r="C120" s="112"/>
      <c r="D120" s="168"/>
      <c r="E120" s="168"/>
    </row>
    <row r="121" spans="1:9" s="54" customFormat="1" x14ac:dyDescent="0.2">
      <c r="A121" s="99"/>
      <c r="B121" s="110"/>
      <c r="C121" s="94"/>
      <c r="D121" s="168"/>
      <c r="E121" s="168"/>
      <c r="F121" s="182"/>
      <c r="G121" s="182"/>
      <c r="H121" s="182"/>
      <c r="I121" s="169"/>
    </row>
    <row r="122" spans="1:9" s="54" customFormat="1" x14ac:dyDescent="0.2">
      <c r="A122" s="99"/>
      <c r="B122" s="110"/>
      <c r="C122" s="94"/>
      <c r="D122" s="182"/>
      <c r="E122" s="182"/>
      <c r="F122" s="182"/>
      <c r="G122" s="182"/>
      <c r="H122" s="182"/>
      <c r="I122" s="169"/>
    </row>
    <row r="123" spans="1:9" x14ac:dyDescent="0.2">
      <c r="A123" s="100"/>
      <c r="B123" s="84"/>
      <c r="C123" s="85"/>
      <c r="D123" s="182"/>
      <c r="E123" s="182"/>
    </row>
    <row r="124" spans="1:9" s="54" customFormat="1" x14ac:dyDescent="0.2">
      <c r="A124" s="99"/>
      <c r="B124" s="110"/>
      <c r="C124" s="94"/>
      <c r="D124" s="168"/>
      <c r="E124" s="168"/>
      <c r="F124" s="182"/>
      <c r="G124" s="182"/>
      <c r="H124" s="182"/>
      <c r="I124" s="169"/>
    </row>
    <row r="125" spans="1:9" x14ac:dyDescent="0.2">
      <c r="A125" s="100"/>
      <c r="B125" s="84"/>
      <c r="C125" s="85"/>
      <c r="D125" s="182"/>
      <c r="E125" s="182"/>
    </row>
    <row r="126" spans="1:9" s="54" customFormat="1" x14ac:dyDescent="0.2">
      <c r="A126" s="99"/>
      <c r="B126" s="108"/>
      <c r="C126" s="109"/>
      <c r="D126" s="168"/>
      <c r="E126" s="168"/>
      <c r="F126" s="182"/>
      <c r="G126" s="182"/>
      <c r="H126" s="182"/>
      <c r="I126" s="169"/>
    </row>
    <row r="127" spans="1:9" s="54" customFormat="1" x14ac:dyDescent="0.2">
      <c r="A127" s="83"/>
      <c r="B127" s="84"/>
      <c r="C127" s="85"/>
      <c r="D127" s="182"/>
      <c r="E127" s="182"/>
      <c r="F127" s="182"/>
      <c r="G127" s="182"/>
      <c r="H127" s="182"/>
      <c r="I127" s="169"/>
    </row>
    <row r="128" spans="1:9" s="54" customFormat="1" x14ac:dyDescent="0.2">
      <c r="A128" s="83"/>
      <c r="B128" s="84"/>
      <c r="C128" s="85"/>
      <c r="D128" s="182"/>
      <c r="E128" s="182"/>
      <c r="F128" s="182"/>
      <c r="G128" s="182"/>
      <c r="H128" s="182"/>
      <c r="I128" s="169"/>
    </row>
    <row r="129" spans="1:9" s="54" customFormat="1" x14ac:dyDescent="0.2">
      <c r="A129" s="83"/>
      <c r="B129" s="84"/>
      <c r="C129" s="85"/>
      <c r="D129" s="182"/>
      <c r="E129" s="182"/>
      <c r="F129" s="182"/>
      <c r="G129" s="182"/>
      <c r="H129" s="182"/>
      <c r="I129" s="169"/>
    </row>
    <row r="130" spans="1:9" s="115" customFormat="1" ht="15.75" x14ac:dyDescent="0.25">
      <c r="A130" s="91"/>
      <c r="B130" s="113"/>
      <c r="C130" s="114"/>
      <c r="D130" s="182"/>
      <c r="E130" s="182"/>
      <c r="F130" s="201"/>
      <c r="G130" s="201"/>
      <c r="H130" s="201"/>
      <c r="I130" s="202"/>
    </row>
    <row r="131" spans="1:9" s="115" customFormat="1" ht="15.75" x14ac:dyDescent="0.25">
      <c r="A131" s="300"/>
      <c r="B131" s="299"/>
      <c r="C131" s="299"/>
      <c r="D131" s="201"/>
      <c r="E131" s="201"/>
      <c r="F131" s="201"/>
      <c r="G131" s="201"/>
      <c r="H131" s="201"/>
      <c r="I131" s="202"/>
    </row>
    <row r="132" spans="1:9" s="115" customFormat="1" ht="15.75" x14ac:dyDescent="0.25">
      <c r="A132" s="116"/>
      <c r="B132" s="117"/>
      <c r="C132" s="118"/>
      <c r="D132" s="201"/>
      <c r="E132" s="201"/>
      <c r="F132" s="201"/>
      <c r="G132" s="201"/>
      <c r="H132" s="201"/>
      <c r="I132" s="202"/>
    </row>
    <row r="133" spans="1:9" ht="15" x14ac:dyDescent="0.25">
      <c r="A133" s="302"/>
      <c r="B133" s="299"/>
      <c r="C133" s="299"/>
      <c r="D133" s="201"/>
      <c r="E133" s="201"/>
    </row>
    <row r="134" spans="1:9" ht="15" x14ac:dyDescent="0.25">
      <c r="A134" s="302"/>
      <c r="B134" s="299"/>
      <c r="C134" s="299"/>
      <c r="D134" s="168"/>
      <c r="E134" s="168"/>
    </row>
    <row r="135" spans="1:9" ht="15" x14ac:dyDescent="0.25">
      <c r="A135" s="302"/>
      <c r="B135" s="299"/>
      <c r="C135" s="299"/>
      <c r="D135" s="168"/>
      <c r="E135" s="168"/>
    </row>
    <row r="136" spans="1:9" x14ac:dyDescent="0.2">
      <c r="A136" s="302"/>
      <c r="B136" s="302"/>
      <c r="C136" s="302"/>
      <c r="D136" s="168"/>
      <c r="E136" s="168"/>
    </row>
    <row r="137" spans="1:9" ht="15" x14ac:dyDescent="0.25">
      <c r="A137" s="302"/>
      <c r="B137" s="299"/>
      <c r="C137" s="299"/>
      <c r="D137" s="168"/>
      <c r="E137" s="168"/>
    </row>
    <row r="138" spans="1:9" ht="15" x14ac:dyDescent="0.25">
      <c r="A138" s="119"/>
      <c r="B138" s="19"/>
      <c r="C138" s="19"/>
      <c r="D138" s="168"/>
      <c r="E138" s="168"/>
    </row>
    <row r="139" spans="1:9" ht="15" x14ac:dyDescent="0.25">
      <c r="A139" s="302"/>
      <c r="B139" s="299"/>
      <c r="C139" s="299"/>
      <c r="D139" s="168"/>
      <c r="E139" s="168"/>
    </row>
    <row r="140" spans="1:9" ht="15" x14ac:dyDescent="0.25">
      <c r="A140" s="119"/>
      <c r="B140" s="19"/>
      <c r="C140" s="19"/>
      <c r="D140" s="168"/>
      <c r="E140" s="168"/>
    </row>
    <row r="141" spans="1:9" ht="15" x14ac:dyDescent="0.25">
      <c r="A141" s="119"/>
      <c r="B141" s="19"/>
      <c r="C141" s="19"/>
      <c r="D141" s="168"/>
      <c r="E141" s="168"/>
    </row>
    <row r="142" spans="1:9" ht="15" x14ac:dyDescent="0.25">
      <c r="A142" s="302"/>
      <c r="B142" s="299"/>
      <c r="C142" s="299"/>
      <c r="D142" s="168"/>
      <c r="E142" s="168"/>
    </row>
    <row r="143" spans="1:9" ht="15" x14ac:dyDescent="0.25">
      <c r="A143" s="302"/>
      <c r="B143" s="299"/>
      <c r="C143" s="299"/>
      <c r="D143" s="168"/>
      <c r="E143" s="168"/>
    </row>
    <row r="144" spans="1:9" x14ac:dyDescent="0.2">
      <c r="A144" s="302"/>
      <c r="B144" s="302"/>
      <c r="C144" s="302"/>
      <c r="D144" s="168"/>
      <c r="E144" s="168"/>
    </row>
    <row r="145" spans="1:9" x14ac:dyDescent="0.2">
      <c r="A145" s="119"/>
      <c r="B145" s="119"/>
      <c r="C145" s="119"/>
      <c r="D145" s="168"/>
      <c r="E145" s="168"/>
    </row>
    <row r="146" spans="1:9" ht="15" x14ac:dyDescent="0.25">
      <c r="A146" s="302"/>
      <c r="B146" s="299"/>
      <c r="C146" s="299"/>
      <c r="D146" s="168"/>
      <c r="E146" s="168"/>
    </row>
    <row r="147" spans="1:9" ht="15" x14ac:dyDescent="0.25">
      <c r="A147" s="119"/>
      <c r="B147" s="19"/>
      <c r="C147" s="19"/>
      <c r="D147" s="168"/>
      <c r="E147" s="168"/>
    </row>
    <row r="148" spans="1:9" ht="15" x14ac:dyDescent="0.25">
      <c r="A148" s="297"/>
      <c r="B148" s="297"/>
      <c r="C148" s="299"/>
      <c r="D148" s="168"/>
      <c r="E148" s="168"/>
    </row>
    <row r="149" spans="1:9" x14ac:dyDescent="0.2">
      <c r="A149" s="120"/>
      <c r="B149" s="120"/>
      <c r="C149" s="121"/>
      <c r="D149" s="168"/>
      <c r="E149" s="168"/>
    </row>
    <row r="150" spans="1:9" s="115" customFormat="1" ht="15.75" x14ac:dyDescent="0.25">
      <c r="A150" s="116"/>
      <c r="B150" s="113"/>
      <c r="C150" s="114"/>
      <c r="D150" s="168"/>
      <c r="E150" s="168"/>
      <c r="F150" s="201"/>
      <c r="G150" s="201"/>
      <c r="H150" s="201"/>
      <c r="I150" s="202"/>
    </row>
    <row r="151" spans="1:9" x14ac:dyDescent="0.2">
      <c r="A151" s="122"/>
      <c r="B151" s="98"/>
      <c r="C151" s="85"/>
      <c r="D151" s="201"/>
      <c r="E151" s="201"/>
    </row>
    <row r="152" spans="1:9" x14ac:dyDescent="0.2">
      <c r="A152" s="100"/>
      <c r="B152" s="98"/>
      <c r="C152" s="85"/>
      <c r="D152" s="168"/>
      <c r="E152" s="168"/>
    </row>
    <row r="153" spans="1:9" s="115" customFormat="1" ht="15.75" x14ac:dyDescent="0.25">
      <c r="A153" s="91"/>
      <c r="B153" s="113"/>
      <c r="C153" s="114"/>
      <c r="D153" s="168"/>
      <c r="E153" s="168"/>
      <c r="F153" s="201"/>
      <c r="G153" s="201"/>
      <c r="H153" s="201"/>
      <c r="I153" s="202"/>
    </row>
    <row r="154" spans="1:9" ht="15" x14ac:dyDescent="0.25">
      <c r="A154" s="298"/>
      <c r="B154" s="299"/>
      <c r="C154" s="299"/>
      <c r="D154" s="201"/>
      <c r="E154" s="201"/>
    </row>
    <row r="155" spans="1:9" s="115" customFormat="1" ht="15.75" x14ac:dyDescent="0.25">
      <c r="A155" s="300"/>
      <c r="B155" s="301"/>
      <c r="C155" s="301"/>
      <c r="D155" s="168"/>
      <c r="E155" s="168"/>
      <c r="F155" s="201"/>
      <c r="G155" s="201"/>
      <c r="H155" s="201"/>
      <c r="I155" s="202"/>
    </row>
    <row r="156" spans="1:9" s="115" customFormat="1" ht="15.75" x14ac:dyDescent="0.25">
      <c r="A156" s="300"/>
      <c r="B156" s="301"/>
      <c r="C156" s="301"/>
      <c r="D156" s="201"/>
      <c r="E156" s="201"/>
      <c r="F156" s="201"/>
      <c r="G156" s="201"/>
      <c r="H156" s="201"/>
      <c r="I156" s="202"/>
    </row>
    <row r="157" spans="1:9" s="115" customFormat="1" ht="15.75" x14ac:dyDescent="0.25">
      <c r="A157" s="300"/>
      <c r="B157" s="301"/>
      <c r="C157" s="301"/>
      <c r="D157" s="201"/>
      <c r="E157" s="201"/>
      <c r="F157" s="201"/>
      <c r="G157" s="201"/>
      <c r="H157" s="201"/>
      <c r="I157" s="202"/>
    </row>
    <row r="158" spans="1:9" s="115" customFormat="1" ht="15.75" x14ac:dyDescent="0.25">
      <c r="A158" s="300"/>
      <c r="B158" s="301"/>
      <c r="C158" s="301"/>
      <c r="D158" s="201"/>
      <c r="E158" s="201"/>
      <c r="F158" s="201"/>
      <c r="G158" s="201"/>
      <c r="H158" s="201"/>
      <c r="I158" s="202"/>
    </row>
    <row r="159" spans="1:9" s="115" customFormat="1" ht="15.75" x14ac:dyDescent="0.25">
      <c r="A159" s="300"/>
      <c r="B159" s="301"/>
      <c r="C159" s="301"/>
      <c r="D159" s="201"/>
      <c r="E159" s="201"/>
      <c r="F159" s="201"/>
      <c r="G159" s="201"/>
      <c r="H159" s="201"/>
      <c r="I159" s="202"/>
    </row>
    <row r="160" spans="1:9" ht="15" x14ac:dyDescent="0.25">
      <c r="A160" s="298"/>
      <c r="B160" s="299"/>
      <c r="C160" s="299"/>
      <c r="D160" s="201"/>
      <c r="E160" s="201"/>
    </row>
    <row r="161" spans="1:9" x14ac:dyDescent="0.2">
      <c r="A161" s="83"/>
      <c r="B161" s="84"/>
      <c r="C161" s="85"/>
      <c r="D161" s="168"/>
      <c r="E161" s="168"/>
    </row>
    <row r="162" spans="1:9" x14ac:dyDescent="0.2">
      <c r="A162" s="83"/>
      <c r="B162" s="84"/>
      <c r="C162" s="85"/>
      <c r="D162" s="168"/>
      <c r="E162" s="168"/>
    </row>
    <row r="163" spans="1:9" s="44" customFormat="1" ht="15.75" x14ac:dyDescent="0.25">
      <c r="A163" s="91"/>
      <c r="B163" s="91"/>
      <c r="C163" s="91"/>
      <c r="D163" s="168"/>
      <c r="E163" s="168"/>
      <c r="F163" s="182"/>
      <c r="G163" s="182"/>
      <c r="H163" s="182"/>
      <c r="I163" s="169"/>
    </row>
    <row r="164" spans="1:9" s="44" customFormat="1" ht="15.75" x14ac:dyDescent="0.25">
      <c r="A164" s="91"/>
      <c r="B164" s="91"/>
      <c r="C164" s="91"/>
      <c r="D164" s="182"/>
      <c r="E164" s="182"/>
      <c r="F164" s="182"/>
      <c r="G164" s="182"/>
      <c r="H164" s="182"/>
      <c r="I164" s="169"/>
    </row>
    <row r="165" spans="1:9" s="44" customFormat="1" ht="15.75" x14ac:dyDescent="0.25">
      <c r="A165" s="91"/>
      <c r="B165" s="91"/>
      <c r="C165" s="91"/>
      <c r="D165" s="182"/>
      <c r="E165" s="182"/>
      <c r="F165" s="182"/>
      <c r="G165" s="182"/>
      <c r="H165" s="182"/>
      <c r="I165" s="169"/>
    </row>
    <row r="166" spans="1:9" s="44" customFormat="1" ht="15.75" x14ac:dyDescent="0.25">
      <c r="A166" s="91"/>
      <c r="B166" s="91"/>
      <c r="C166" s="91"/>
      <c r="D166" s="182"/>
      <c r="E166" s="182"/>
      <c r="F166" s="182"/>
      <c r="G166" s="182"/>
      <c r="H166" s="182"/>
      <c r="I166" s="169"/>
    </row>
    <row r="167" spans="1:9" s="44" customFormat="1" ht="15.75" x14ac:dyDescent="0.25">
      <c r="A167" s="91"/>
      <c r="B167" s="91"/>
      <c r="C167" s="91"/>
      <c r="D167" s="182"/>
      <c r="E167" s="182"/>
      <c r="F167" s="182"/>
      <c r="G167" s="182"/>
      <c r="H167" s="182"/>
      <c r="I167" s="169"/>
    </row>
    <row r="168" spans="1:9" s="44" customFormat="1" ht="15.75" x14ac:dyDescent="0.25">
      <c r="A168" s="91"/>
      <c r="B168" s="91"/>
      <c r="C168" s="91"/>
      <c r="D168" s="182"/>
      <c r="E168" s="182"/>
      <c r="F168" s="182"/>
      <c r="G168" s="182"/>
      <c r="H168" s="182"/>
      <c r="I168" s="169"/>
    </row>
    <row r="169" spans="1:9" s="44" customFormat="1" ht="15.75" x14ac:dyDescent="0.25">
      <c r="A169" s="91"/>
      <c r="B169" s="91"/>
      <c r="C169" s="91"/>
      <c r="D169" s="182"/>
      <c r="E169" s="182"/>
      <c r="F169" s="182"/>
      <c r="G169" s="182"/>
      <c r="H169" s="182"/>
      <c r="I169" s="169"/>
    </row>
    <row r="170" spans="1:9" s="44" customFormat="1" ht="15.75" x14ac:dyDescent="0.25">
      <c r="A170" s="91"/>
      <c r="B170" s="91"/>
      <c r="C170" s="91"/>
      <c r="D170" s="182"/>
      <c r="E170" s="182"/>
      <c r="F170" s="182"/>
      <c r="G170" s="182"/>
      <c r="H170" s="182"/>
      <c r="I170" s="169"/>
    </row>
    <row r="171" spans="1:9" s="44" customFormat="1" ht="15.75" x14ac:dyDescent="0.25">
      <c r="A171" s="91"/>
      <c r="B171" s="91"/>
      <c r="C171" s="91"/>
      <c r="D171" s="182"/>
      <c r="E171" s="182"/>
      <c r="F171" s="182"/>
      <c r="G171" s="182"/>
      <c r="H171" s="182"/>
      <c r="I171" s="169"/>
    </row>
    <row r="172" spans="1:9" s="44" customFormat="1" ht="15.75" x14ac:dyDescent="0.25">
      <c r="A172" s="91"/>
      <c r="B172" s="91"/>
      <c r="C172" s="91"/>
      <c r="D172" s="182"/>
      <c r="E172" s="182"/>
      <c r="F172" s="182"/>
      <c r="G172" s="182"/>
      <c r="H172" s="182"/>
      <c r="I172" s="169"/>
    </row>
    <row r="173" spans="1:9" s="44" customFormat="1" ht="15.75" x14ac:dyDescent="0.25">
      <c r="A173" s="91"/>
      <c r="B173" s="91"/>
      <c r="C173" s="91"/>
      <c r="D173" s="182"/>
      <c r="E173" s="182"/>
      <c r="F173" s="182"/>
      <c r="G173" s="182"/>
      <c r="H173" s="182"/>
      <c r="I173" s="169"/>
    </row>
    <row r="174" spans="1:9" s="44" customFormat="1" ht="15.75" x14ac:dyDescent="0.25">
      <c r="A174" s="91"/>
      <c r="B174" s="91"/>
      <c r="C174" s="91"/>
      <c r="D174" s="182"/>
      <c r="E174" s="182"/>
      <c r="F174" s="182"/>
      <c r="G174" s="182"/>
      <c r="H174" s="182"/>
      <c r="I174" s="169"/>
    </row>
    <row r="175" spans="1:9" s="44" customFormat="1" ht="15.75" x14ac:dyDescent="0.25">
      <c r="A175" s="91"/>
      <c r="B175" s="91"/>
      <c r="C175" s="91"/>
      <c r="D175" s="182"/>
      <c r="E175" s="182"/>
      <c r="F175" s="182"/>
      <c r="G175" s="182"/>
      <c r="H175" s="182"/>
      <c r="I175" s="169"/>
    </row>
    <row r="176" spans="1:9" s="44" customFormat="1" ht="15.75" x14ac:dyDescent="0.25">
      <c r="A176" s="91"/>
      <c r="B176" s="91"/>
      <c r="C176" s="91"/>
      <c r="D176" s="182"/>
      <c r="E176" s="182"/>
      <c r="F176" s="182"/>
      <c r="G176" s="182"/>
      <c r="H176" s="182"/>
      <c r="I176" s="169"/>
    </row>
    <row r="177" spans="1:9" s="44" customFormat="1" ht="15.75" x14ac:dyDescent="0.25">
      <c r="A177" s="91"/>
      <c r="B177" s="91"/>
      <c r="C177" s="91"/>
      <c r="D177" s="182"/>
      <c r="E177" s="182"/>
      <c r="F177" s="182"/>
      <c r="G177" s="182"/>
      <c r="H177" s="182"/>
      <c r="I177" s="169"/>
    </row>
    <row r="178" spans="1:9" s="44" customFormat="1" ht="15.75" x14ac:dyDescent="0.25">
      <c r="A178" s="91"/>
      <c r="B178" s="91"/>
      <c r="C178" s="91"/>
      <c r="D178" s="182"/>
      <c r="E178" s="182"/>
      <c r="F178" s="182"/>
      <c r="G178" s="182"/>
      <c r="H178" s="182"/>
      <c r="I178" s="169"/>
    </row>
    <row r="179" spans="1:9" x14ac:dyDescent="0.2">
      <c r="A179" s="123"/>
      <c r="B179" s="123"/>
      <c r="C179" s="100"/>
      <c r="D179" s="182"/>
      <c r="E179" s="182"/>
    </row>
    <row r="180" spans="1:9" x14ac:dyDescent="0.2">
      <c r="A180" s="123"/>
      <c r="B180" s="123"/>
      <c r="C180" s="100"/>
      <c r="D180" s="168"/>
      <c r="E180" s="168"/>
    </row>
    <row r="181" spans="1:9" x14ac:dyDescent="0.2">
      <c r="A181" s="123"/>
      <c r="B181" s="123"/>
      <c r="C181" s="100"/>
      <c r="D181" s="168"/>
      <c r="E181" s="168"/>
    </row>
    <row r="182" spans="1:9" x14ac:dyDescent="0.2">
      <c r="A182" s="123"/>
      <c r="B182" s="123"/>
      <c r="C182" s="100"/>
      <c r="D182" s="168"/>
      <c r="E182" s="168"/>
    </row>
    <row r="183" spans="1:9" x14ac:dyDescent="0.2">
      <c r="A183" s="123"/>
      <c r="B183" s="123"/>
      <c r="C183" s="100"/>
      <c r="D183" s="168"/>
      <c r="E183" s="168"/>
    </row>
    <row r="184" spans="1:9" x14ac:dyDescent="0.2">
      <c r="A184" s="123"/>
      <c r="B184" s="123"/>
      <c r="C184" s="100"/>
      <c r="D184" s="168"/>
      <c r="E184" s="168"/>
    </row>
    <row r="185" spans="1:9" x14ac:dyDescent="0.2">
      <c r="A185" s="123"/>
      <c r="B185" s="123"/>
      <c r="C185" s="100"/>
      <c r="D185" s="168"/>
      <c r="E185" s="168"/>
    </row>
    <row r="186" spans="1:9" x14ac:dyDescent="0.2">
      <c r="A186" s="124"/>
      <c r="B186" s="124"/>
      <c r="C186" s="100"/>
      <c r="D186" s="168"/>
      <c r="E186" s="168"/>
    </row>
    <row r="187" spans="1:9" x14ac:dyDescent="0.2">
      <c r="A187" s="27"/>
      <c r="B187" s="27"/>
      <c r="C187" s="27"/>
      <c r="D187" s="168"/>
      <c r="E187" s="168"/>
    </row>
    <row r="188" spans="1:9" x14ac:dyDescent="0.2">
      <c r="A188" s="125"/>
      <c r="B188" s="120"/>
      <c r="C188" s="126"/>
      <c r="D188" s="168"/>
      <c r="E188" s="168"/>
    </row>
    <row r="189" spans="1:9" x14ac:dyDescent="0.2">
      <c r="A189" s="125"/>
      <c r="B189" s="120"/>
      <c r="C189" s="126"/>
      <c r="D189" s="168"/>
      <c r="E189" s="168"/>
    </row>
    <row r="190" spans="1:9" x14ac:dyDescent="0.2">
      <c r="A190" s="297"/>
      <c r="B190" s="297"/>
      <c r="C190" s="126"/>
      <c r="D190" s="168"/>
      <c r="E190" s="168"/>
    </row>
    <row r="191" spans="1:9" x14ac:dyDescent="0.2">
      <c r="A191" s="297"/>
      <c r="B191" s="297"/>
      <c r="C191" s="126"/>
      <c r="D191" s="168"/>
      <c r="E191" s="168"/>
    </row>
    <row r="192" spans="1:9" x14ac:dyDescent="0.2">
      <c r="A192" s="297"/>
      <c r="B192" s="297"/>
      <c r="C192" s="126"/>
      <c r="D192" s="168"/>
      <c r="E192" s="168"/>
    </row>
    <row r="193" spans="1:5" x14ac:dyDescent="0.2">
      <c r="A193" s="297"/>
      <c r="B193" s="297"/>
      <c r="C193" s="126"/>
      <c r="D193" s="168"/>
      <c r="E193" s="168"/>
    </row>
    <row r="194" spans="1:5" x14ac:dyDescent="0.2">
      <c r="A194" s="297"/>
      <c r="B194" s="297"/>
      <c r="C194" s="126"/>
      <c r="D194" s="168"/>
      <c r="E194" s="168"/>
    </row>
    <row r="195" spans="1:5" x14ac:dyDescent="0.2">
      <c r="A195" s="297"/>
      <c r="B195" s="297"/>
      <c r="C195" s="126"/>
      <c r="D195" s="168"/>
      <c r="E195" s="168"/>
    </row>
    <row r="196" spans="1:5" x14ac:dyDescent="0.2">
      <c r="A196" s="297"/>
      <c r="B196" s="297"/>
      <c r="C196" s="126"/>
      <c r="D196" s="168"/>
      <c r="E196" s="168"/>
    </row>
    <row r="197" spans="1:5" x14ac:dyDescent="0.2">
      <c r="A197" s="100"/>
      <c r="B197" s="127"/>
      <c r="C197" s="128"/>
      <c r="D197" s="168"/>
      <c r="E197" s="168"/>
    </row>
    <row r="198" spans="1:5" x14ac:dyDescent="0.2">
      <c r="A198" s="129"/>
      <c r="B198" s="84"/>
      <c r="C198" s="85"/>
      <c r="D198" s="168"/>
      <c r="E198" s="168"/>
    </row>
    <row r="199" spans="1:5" x14ac:dyDescent="0.2">
      <c r="A199" s="122"/>
      <c r="B199" s="98"/>
      <c r="C199" s="85"/>
      <c r="D199" s="168"/>
      <c r="E199" s="168"/>
    </row>
    <row r="200" spans="1:5" x14ac:dyDescent="0.2">
      <c r="A200" s="100"/>
      <c r="B200" s="98"/>
      <c r="C200" s="85"/>
      <c r="D200" s="168"/>
      <c r="E200" s="168"/>
    </row>
    <row r="201" spans="1:5" x14ac:dyDescent="0.2">
      <c r="A201" s="83"/>
      <c r="B201" s="130"/>
      <c r="C201" s="131"/>
      <c r="D201" s="168"/>
      <c r="E201" s="168"/>
    </row>
    <row r="202" spans="1:5" x14ac:dyDescent="0.2">
      <c r="A202" s="83"/>
      <c r="B202" s="130"/>
      <c r="C202" s="131"/>
      <c r="D202" s="168"/>
      <c r="E202" s="168"/>
    </row>
    <row r="203" spans="1:5" x14ac:dyDescent="0.2">
      <c r="A203" s="83"/>
      <c r="B203" s="130"/>
      <c r="C203" s="131"/>
      <c r="D203" s="168"/>
      <c r="E203" s="168"/>
    </row>
    <row r="204" spans="1:5" x14ac:dyDescent="0.2">
      <c r="A204" s="83"/>
      <c r="B204" s="130"/>
      <c r="C204" s="131"/>
      <c r="D204" s="168"/>
      <c r="E204" s="168"/>
    </row>
    <row r="205" spans="1:5" x14ac:dyDescent="0.2">
      <c r="A205" s="125"/>
      <c r="B205" s="125"/>
      <c r="C205" s="125"/>
      <c r="D205" s="168"/>
      <c r="E205" s="168"/>
    </row>
    <row r="206" spans="1:5" x14ac:dyDescent="0.2">
      <c r="A206" s="83"/>
      <c r="B206" s="130"/>
      <c r="C206" s="131"/>
      <c r="D206" s="168"/>
      <c r="E206" s="168"/>
    </row>
    <row r="207" spans="1:5" x14ac:dyDescent="0.2">
      <c r="A207" s="83"/>
      <c r="B207" s="130"/>
      <c r="C207" s="131"/>
      <c r="D207" s="168"/>
      <c r="E207" s="168"/>
    </row>
    <row r="208" spans="1:5" x14ac:dyDescent="0.2">
      <c r="A208" s="100"/>
      <c r="B208" s="84"/>
      <c r="C208" s="85"/>
      <c r="D208" s="168"/>
      <c r="E208" s="168"/>
    </row>
    <row r="209" spans="1:5" x14ac:dyDescent="0.2">
      <c r="A209" s="100"/>
      <c r="B209" s="84"/>
      <c r="C209" s="132"/>
      <c r="D209" s="168"/>
      <c r="E209" s="168"/>
    </row>
    <row r="210" spans="1:5" x14ac:dyDescent="0.2">
      <c r="A210" s="100"/>
      <c r="B210" s="84"/>
      <c r="C210" s="133"/>
      <c r="D210" s="168"/>
      <c r="E210" s="168"/>
    </row>
    <row r="211" spans="1:5" x14ac:dyDescent="0.2">
      <c r="A211" s="100"/>
      <c r="B211" s="84"/>
      <c r="C211" s="134"/>
      <c r="D211" s="168"/>
      <c r="E211" s="168"/>
    </row>
    <row r="212" spans="1:5" x14ac:dyDescent="0.2">
      <c r="A212" s="100"/>
      <c r="B212" s="84"/>
      <c r="C212" s="134"/>
      <c r="D212" s="168"/>
      <c r="E212" s="168"/>
    </row>
    <row r="213" spans="1:5" x14ac:dyDescent="0.2">
      <c r="A213" s="100"/>
      <c r="B213" s="84"/>
      <c r="C213" s="134"/>
      <c r="D213" s="168"/>
      <c r="E213" s="168"/>
    </row>
    <row r="214" spans="1:5" x14ac:dyDescent="0.2">
      <c r="A214" s="100"/>
      <c r="B214" s="84"/>
      <c r="C214" s="134"/>
      <c r="D214" s="168"/>
      <c r="E214" s="168"/>
    </row>
    <row r="215" spans="1:5" x14ac:dyDescent="0.2">
      <c r="A215" s="100"/>
      <c r="B215" s="84"/>
      <c r="C215" s="134"/>
    </row>
    <row r="216" spans="1:5" x14ac:dyDescent="0.2">
      <c r="A216" s="100"/>
      <c r="B216" s="100"/>
      <c r="C216" s="100"/>
    </row>
    <row r="217" spans="1:5" x14ac:dyDescent="0.2">
      <c r="A217" s="100"/>
      <c r="B217" s="100"/>
      <c r="C217" s="100"/>
    </row>
    <row r="218" spans="1:5" ht="15" x14ac:dyDescent="0.2">
      <c r="A218" s="100"/>
      <c r="B218" s="100"/>
      <c r="C218" s="135"/>
    </row>
    <row r="219" spans="1:5" ht="15" x14ac:dyDescent="0.2">
      <c r="A219" s="100"/>
      <c r="B219" s="100"/>
      <c r="C219" s="136"/>
    </row>
    <row r="220" spans="1:5" ht="15" x14ac:dyDescent="0.2">
      <c r="A220" s="100"/>
      <c r="B220" s="100"/>
      <c r="C220" s="136"/>
    </row>
    <row r="221" spans="1:5" ht="15" x14ac:dyDescent="0.2">
      <c r="A221" s="100"/>
      <c r="B221" s="100"/>
      <c r="C221" s="136"/>
    </row>
    <row r="222" spans="1:5" x14ac:dyDescent="0.2">
      <c r="A222" s="100"/>
      <c r="B222" s="100"/>
      <c r="C222" s="100"/>
    </row>
    <row r="223" spans="1:5" x14ac:dyDescent="0.2">
      <c r="A223" s="83"/>
      <c r="B223" s="100"/>
      <c r="C223" s="100"/>
    </row>
    <row r="224" spans="1:5" x14ac:dyDescent="0.2">
      <c r="A224" s="83"/>
      <c r="B224" s="83"/>
      <c r="C224" s="83"/>
    </row>
    <row r="225" spans="1:3" x14ac:dyDescent="0.2">
      <c r="A225" s="83"/>
      <c r="B225" s="83"/>
      <c r="C225" s="83"/>
    </row>
    <row r="226" spans="1:3" x14ac:dyDescent="0.2">
      <c r="A226" s="83"/>
      <c r="B226" s="83"/>
      <c r="C226" s="83"/>
    </row>
    <row r="227" spans="1:3" x14ac:dyDescent="0.2">
      <c r="A227" s="83"/>
      <c r="B227" s="83"/>
      <c r="C227" s="83"/>
    </row>
    <row r="228" spans="1:3" x14ac:dyDescent="0.2">
      <c r="A228" s="83"/>
      <c r="B228" s="83"/>
      <c r="C228" s="83"/>
    </row>
    <row r="229" spans="1:3" x14ac:dyDescent="0.2">
      <c r="A229" s="83"/>
      <c r="B229" s="83"/>
      <c r="C229" s="83"/>
    </row>
    <row r="230" spans="1:3" x14ac:dyDescent="0.2">
      <c r="A230" s="83"/>
      <c r="B230" s="83"/>
      <c r="C230" s="83"/>
    </row>
    <row r="231" spans="1:3" x14ac:dyDescent="0.2">
      <c r="A231" s="83"/>
      <c r="B231" s="83"/>
      <c r="C231" s="83"/>
    </row>
    <row r="232" spans="1:3" x14ac:dyDescent="0.2">
      <c r="A232" s="83"/>
      <c r="B232" s="83"/>
      <c r="C232" s="83"/>
    </row>
    <row r="233" spans="1:3" x14ac:dyDescent="0.2">
      <c r="A233" s="83"/>
      <c r="B233" s="83"/>
      <c r="C233" s="83"/>
    </row>
    <row r="234" spans="1:3" x14ac:dyDescent="0.2">
      <c r="A234" s="83"/>
      <c r="B234" s="83"/>
      <c r="C234" s="83"/>
    </row>
    <row r="235" spans="1:3" x14ac:dyDescent="0.2">
      <c r="A235" s="83"/>
      <c r="B235" s="83"/>
      <c r="C235" s="83"/>
    </row>
    <row r="236" spans="1:3" x14ac:dyDescent="0.2">
      <c r="A236" s="83"/>
      <c r="B236" s="83"/>
      <c r="C236" s="83"/>
    </row>
    <row r="237" spans="1:3" x14ac:dyDescent="0.2">
      <c r="A237" s="83"/>
      <c r="B237" s="83"/>
      <c r="C237" s="83"/>
    </row>
    <row r="238" spans="1:3" x14ac:dyDescent="0.2">
      <c r="A238" s="83"/>
      <c r="B238" s="83"/>
      <c r="C238" s="83"/>
    </row>
    <row r="239" spans="1:3" x14ac:dyDescent="0.2">
      <c r="A239" s="123"/>
      <c r="B239" s="123"/>
      <c r="C239" s="100"/>
    </row>
    <row r="240" spans="1:3" x14ac:dyDescent="0.2">
      <c r="A240" s="123"/>
      <c r="B240" s="123"/>
      <c r="C240" s="100"/>
    </row>
    <row r="241" spans="1:3" x14ac:dyDescent="0.2">
      <c r="A241" s="123"/>
      <c r="B241" s="123"/>
      <c r="C241" s="100"/>
    </row>
    <row r="242" spans="1:3" x14ac:dyDescent="0.2">
      <c r="A242" s="123"/>
      <c r="B242" s="123"/>
      <c r="C242" s="100"/>
    </row>
    <row r="243" spans="1:3" x14ac:dyDescent="0.2">
      <c r="A243" s="123"/>
      <c r="B243" s="123"/>
      <c r="C243" s="100"/>
    </row>
    <row r="244" spans="1:3" x14ac:dyDescent="0.2">
      <c r="A244" s="124"/>
      <c r="B244" s="124"/>
      <c r="C244" s="100"/>
    </row>
    <row r="245" spans="1:3" x14ac:dyDescent="0.2">
      <c r="A245" s="27"/>
      <c r="B245" s="27"/>
      <c r="C245" s="27"/>
    </row>
  </sheetData>
  <mergeCells count="52">
    <mergeCell ref="A137:C137"/>
    <mergeCell ref="A6:C6"/>
    <mergeCell ref="A19:C19"/>
    <mergeCell ref="A61:C61"/>
    <mergeCell ref="A62:C62"/>
    <mergeCell ref="A92:C92"/>
    <mergeCell ref="A41:I41"/>
    <mergeCell ref="A44:I44"/>
    <mergeCell ref="A47:I47"/>
    <mergeCell ref="A50:I50"/>
    <mergeCell ref="A131:C131"/>
    <mergeCell ref="A133:C133"/>
    <mergeCell ref="A134:C134"/>
    <mergeCell ref="A135:C135"/>
    <mergeCell ref="A136:C136"/>
    <mergeCell ref="A159:C159"/>
    <mergeCell ref="A139:C139"/>
    <mergeCell ref="A142:C142"/>
    <mergeCell ref="A143:C143"/>
    <mergeCell ref="A144:C144"/>
    <mergeCell ref="A146:C146"/>
    <mergeCell ref="A148:C148"/>
    <mergeCell ref="A154:C154"/>
    <mergeCell ref="A155:C155"/>
    <mergeCell ref="A156:C156"/>
    <mergeCell ref="A157:C157"/>
    <mergeCell ref="A158:C158"/>
    <mergeCell ref="A195:B195"/>
    <mergeCell ref="A196:B196"/>
    <mergeCell ref="A13:I13"/>
    <mergeCell ref="A22:I22"/>
    <mergeCell ref="A25:I25"/>
    <mergeCell ref="A28:I28"/>
    <mergeCell ref="A31:I31"/>
    <mergeCell ref="A34:I34"/>
    <mergeCell ref="A38:I38"/>
    <mergeCell ref="A74:D74"/>
    <mergeCell ref="A160:C160"/>
    <mergeCell ref="A190:B190"/>
    <mergeCell ref="A191:B191"/>
    <mergeCell ref="A192:B192"/>
    <mergeCell ref="A193:B193"/>
    <mergeCell ref="A194:B194"/>
    <mergeCell ref="A71:D71"/>
    <mergeCell ref="A68:D68"/>
    <mergeCell ref="A3:I3"/>
    <mergeCell ref="A53:I53"/>
    <mergeCell ref="A56:I56"/>
    <mergeCell ref="A18:I18"/>
    <mergeCell ref="A7:I7"/>
    <mergeCell ref="A58:I58"/>
    <mergeCell ref="A60:I6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Čerpanie do300915</vt:lpstr>
      <vt:lpstr>Príjmy 2016</vt:lpstr>
      <vt:lpstr>Výdavky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FRKÁŇ Rastislav</dc:creator>
  <cp:lastModifiedBy>FRKÁŇ Rastislav</cp:lastModifiedBy>
  <cp:lastPrinted>2015-12-07T16:58:31Z</cp:lastPrinted>
  <dcterms:created xsi:type="dcterms:W3CDTF">2015-12-05T20:52:34Z</dcterms:created>
  <dcterms:modified xsi:type="dcterms:W3CDTF">2015-12-07T16:59:40Z</dcterms:modified>
</cp:coreProperties>
</file>