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fr22581\Documents\Zastupiteľstvá\2016\December\"/>
    </mc:Choice>
  </mc:AlternateContent>
  <bookViews>
    <workbookView xWindow="0" yWindow="0" windowWidth="20490" windowHeight="7755"/>
  </bookViews>
  <sheets>
    <sheet name="Príjmy2017" sheetId="3" r:id="rId1"/>
    <sheet name="Výdavky2017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4" l="1"/>
  <c r="H33" i="4"/>
  <c r="H32" i="4" s="1"/>
  <c r="G8" i="3"/>
  <c r="G79" i="4"/>
  <c r="G78" i="4"/>
  <c r="G81" i="4"/>
  <c r="E57" i="4"/>
  <c r="E54" i="4"/>
  <c r="F54" i="4"/>
  <c r="G54" i="4"/>
  <c r="H54" i="4"/>
  <c r="I54" i="4"/>
  <c r="E51" i="4"/>
  <c r="E48" i="4"/>
  <c r="E45" i="4"/>
  <c r="E42" i="4"/>
  <c r="E38" i="4"/>
  <c r="E35" i="4"/>
  <c r="E32" i="4"/>
  <c r="E29" i="4"/>
  <c r="D26" i="4"/>
  <c r="E26" i="4"/>
  <c r="F26" i="4"/>
  <c r="G26" i="4"/>
  <c r="H26" i="4"/>
  <c r="I26" i="4"/>
  <c r="J26" i="4"/>
  <c r="E23" i="4"/>
  <c r="E19" i="4"/>
  <c r="E14" i="4"/>
  <c r="E8" i="4"/>
  <c r="F8" i="4"/>
  <c r="G8" i="4"/>
  <c r="H8" i="4"/>
  <c r="F57" i="4"/>
  <c r="F51" i="4"/>
  <c r="F48" i="4"/>
  <c r="F45" i="4"/>
  <c r="F42" i="4"/>
  <c r="F38" i="4"/>
  <c r="F35" i="4"/>
  <c r="F32" i="4"/>
  <c r="F29" i="4"/>
  <c r="F19" i="4"/>
  <c r="F14" i="4"/>
  <c r="H7" i="3"/>
  <c r="E32" i="3"/>
  <c r="E27" i="3"/>
  <c r="E24" i="3"/>
  <c r="E20" i="3"/>
  <c r="E17" i="3"/>
  <c r="E11" i="3"/>
  <c r="E7" i="3"/>
  <c r="G32" i="3"/>
  <c r="F32" i="3"/>
  <c r="G27" i="3"/>
  <c r="F27" i="3"/>
  <c r="G24" i="3"/>
  <c r="F24" i="3"/>
  <c r="G20" i="3"/>
  <c r="F20" i="3"/>
  <c r="G17" i="3"/>
  <c r="F17" i="3"/>
  <c r="G11" i="3"/>
  <c r="F11" i="3"/>
  <c r="G7" i="3"/>
  <c r="F7" i="3"/>
  <c r="C27" i="3"/>
  <c r="J14" i="4"/>
  <c r="I14" i="4"/>
  <c r="I10" i="4"/>
  <c r="J8" i="4" s="1"/>
  <c r="I9" i="4"/>
  <c r="D11" i="4"/>
  <c r="D8" i="4" s="1"/>
  <c r="D36" i="4"/>
  <c r="D35" i="4" s="1"/>
  <c r="D54" i="4"/>
  <c r="D40" i="4"/>
  <c r="D38" i="4" s="1"/>
  <c r="D33" i="4"/>
  <c r="D32" i="4" s="1"/>
  <c r="D14" i="4"/>
  <c r="D57" i="4"/>
  <c r="G57" i="4"/>
  <c r="H57" i="4"/>
  <c r="I57" i="4"/>
  <c r="J57" i="4"/>
  <c r="J54" i="4" s="1"/>
  <c r="D51" i="4"/>
  <c r="I51" i="4"/>
  <c r="J51" i="4"/>
  <c r="I48" i="4"/>
  <c r="J48" i="4"/>
  <c r="D45" i="4"/>
  <c r="G45" i="4"/>
  <c r="H45" i="4"/>
  <c r="I45" i="4"/>
  <c r="J45" i="4"/>
  <c r="I42" i="4"/>
  <c r="J42" i="4"/>
  <c r="D42" i="4"/>
  <c r="I38" i="4"/>
  <c r="J38" i="4"/>
  <c r="I23" i="4"/>
  <c r="J23" i="4"/>
  <c r="I35" i="4"/>
  <c r="J35" i="4"/>
  <c r="I32" i="4"/>
  <c r="J32" i="4"/>
  <c r="J29" i="4"/>
  <c r="D29" i="4"/>
  <c r="G29" i="4"/>
  <c r="H29" i="4"/>
  <c r="I29" i="4"/>
  <c r="D19" i="4"/>
  <c r="G19" i="4"/>
  <c r="H19" i="4"/>
  <c r="I19" i="4"/>
  <c r="J19" i="4"/>
  <c r="D23" i="4"/>
  <c r="G23" i="4"/>
  <c r="D48" i="4"/>
  <c r="H48" i="4"/>
  <c r="G48" i="4"/>
  <c r="H32" i="3"/>
  <c r="I32" i="3"/>
  <c r="H27" i="3"/>
  <c r="I27" i="3"/>
  <c r="H24" i="3"/>
  <c r="I24" i="3"/>
  <c r="H20" i="3"/>
  <c r="I20" i="3"/>
  <c r="H17" i="3"/>
  <c r="I17" i="3"/>
  <c r="H11" i="3"/>
  <c r="I11" i="3"/>
  <c r="I7" i="3"/>
  <c r="C20" i="3"/>
  <c r="C32" i="3"/>
  <c r="D32" i="3"/>
  <c r="D27" i="3"/>
  <c r="C24" i="3"/>
  <c r="D24" i="3"/>
  <c r="C17" i="3"/>
  <c r="C11" i="3"/>
  <c r="C7" i="3"/>
  <c r="H51" i="4"/>
  <c r="G51" i="4"/>
  <c r="H42" i="4"/>
  <c r="G42" i="4"/>
  <c r="H38" i="4"/>
  <c r="G38" i="4"/>
  <c r="H35" i="4"/>
  <c r="G35" i="4"/>
  <c r="G32" i="4"/>
  <c r="H23" i="4"/>
  <c r="H14" i="4"/>
  <c r="G14" i="4"/>
  <c r="D20" i="3"/>
  <c r="D17" i="3"/>
  <c r="D11" i="3"/>
  <c r="D7" i="3"/>
  <c r="E60" i="4" l="1"/>
  <c r="E64" i="4" s="1"/>
  <c r="F60" i="4"/>
  <c r="F64" i="4" s="1"/>
  <c r="G60" i="4"/>
  <c r="G64" i="4" s="1"/>
  <c r="I8" i="4"/>
  <c r="I60" i="4" s="1"/>
  <c r="I64" i="4" s="1"/>
  <c r="G35" i="3"/>
  <c r="H35" i="3"/>
  <c r="H41" i="3" s="1"/>
  <c r="F35" i="3"/>
  <c r="F41" i="3" s="1"/>
  <c r="E35" i="3"/>
  <c r="E41" i="3" s="1"/>
  <c r="I35" i="3"/>
  <c r="I41" i="3" s="1"/>
  <c r="D35" i="3"/>
  <c r="D41" i="3" s="1"/>
  <c r="H60" i="4"/>
  <c r="J60" i="4"/>
  <c r="J64" i="4" s="1"/>
  <c r="D60" i="4"/>
  <c r="D64" i="4" s="1"/>
  <c r="C35" i="3"/>
  <c r="C41" i="3" s="1"/>
  <c r="H64" i="4" l="1"/>
  <c r="G76" i="4"/>
  <c r="G85" i="4" s="1"/>
  <c r="G41" i="3"/>
  <c r="G75" i="4"/>
  <c r="G84" i="4" s="1"/>
  <c r="G86" i="4" l="1"/>
</calcChain>
</file>

<file path=xl/sharedStrings.xml><?xml version="1.0" encoding="utf-8"?>
<sst xmlns="http://schemas.openxmlformats.org/spreadsheetml/2006/main" count="102" uniqueCount="73">
  <si>
    <t>Daň z nehnuteľností</t>
  </si>
  <si>
    <t>Iné</t>
  </si>
  <si>
    <t>Granty</t>
  </si>
  <si>
    <t>Bežné príjmy</t>
  </si>
  <si>
    <t>Daňové príjmy</t>
  </si>
  <si>
    <t>133 001</t>
  </si>
  <si>
    <t>za psa</t>
  </si>
  <si>
    <t>za ubytovanie</t>
  </si>
  <si>
    <t>133 012</t>
  </si>
  <si>
    <t>za užívanie verejného priestranstva</t>
  </si>
  <si>
    <t>133 013</t>
  </si>
  <si>
    <t>za komunál.odpady a drobné stav.odpadky</t>
  </si>
  <si>
    <t>Príjmy z vlastníctva majetku</t>
  </si>
  <si>
    <t>212 003</t>
  </si>
  <si>
    <t>z prenájmu budov - KD, DS</t>
  </si>
  <si>
    <t>221 004</t>
  </si>
  <si>
    <t>správne poplatky</t>
  </si>
  <si>
    <t>poplatky za predaj výrobkov a služieb</t>
  </si>
  <si>
    <t>Úroky</t>
  </si>
  <si>
    <t>úroky z vkladov</t>
  </si>
  <si>
    <t>príjmy z dobropisov</t>
  </si>
  <si>
    <t>Granty a transfery</t>
  </si>
  <si>
    <t>Bežné príjmy spolu:</t>
  </si>
  <si>
    <t xml:space="preserve">Kapitálové príjmy </t>
  </si>
  <si>
    <t>Príjmy z finančných operácií</t>
  </si>
  <si>
    <t>Rozpočtové príjmy spolu</t>
  </si>
  <si>
    <t>Bežné výdavky</t>
  </si>
  <si>
    <t>01.1.1 Výdavky verejnej správy</t>
  </si>
  <si>
    <t>Poistné  do poisťovní</t>
  </si>
  <si>
    <t>01.1.2 Finančná a rozpočtová oblasť</t>
  </si>
  <si>
    <t>Poistné do poisťovní</t>
  </si>
  <si>
    <t>01.6.0 Všeobecné verejné služby</t>
  </si>
  <si>
    <t>03.2.0 Požiarna ochrana</t>
  </si>
  <si>
    <t>04.4.3 Výstavba - neinvestičné náklady</t>
  </si>
  <si>
    <t>04.5.1. Cestná doprava</t>
  </si>
  <si>
    <t>05.1.0 Nakladanie s odpadmi</t>
  </si>
  <si>
    <t>06. 2. 0. Rozvoj obce</t>
  </si>
  <si>
    <t>06.4.0 Verejné osvetlenie</t>
  </si>
  <si>
    <t>08.1.0 Športové služby</t>
  </si>
  <si>
    <t>08.3.0. Vysielacie a  vydavateľské služby</t>
  </si>
  <si>
    <t>08.4.0. Dom smútku, cintorín</t>
  </si>
  <si>
    <t>Bežné výdavky spolu:</t>
  </si>
  <si>
    <t>Kapitálové výdavky spolu:</t>
  </si>
  <si>
    <t>Výdavky obce celkom</t>
  </si>
  <si>
    <t>Kapitálové príjmy</t>
  </si>
  <si>
    <t>Kapitálové výdavky</t>
  </si>
  <si>
    <t>Finančné operácie - príjmy</t>
  </si>
  <si>
    <t>Finančné operácie - výdavky</t>
  </si>
  <si>
    <t>Príjmy obce celkom</t>
  </si>
  <si>
    <t>Daň z príjmov fyzickej osoby</t>
  </si>
  <si>
    <t>Dane za tovary a služby</t>
  </si>
  <si>
    <t>Administratívne poplatky a iné poplatky a platby</t>
  </si>
  <si>
    <t>Ostatné príjmy</t>
  </si>
  <si>
    <t>Z náhrad poistného plnenia</t>
  </si>
  <si>
    <t>Transféry v rámci verejnej správy</t>
  </si>
  <si>
    <t>SKUTOČNOSŤ 2014</t>
  </si>
  <si>
    <t>NÁVRH 2017</t>
  </si>
  <si>
    <t>NÁVRH 2018</t>
  </si>
  <si>
    <t>Mzdy,platy</t>
  </si>
  <si>
    <t>Tovary a služby</t>
  </si>
  <si>
    <t>Bežné transféry</t>
  </si>
  <si>
    <t>zpos, kultúra</t>
  </si>
  <si>
    <t>08.2.0. Kultúrne služby</t>
  </si>
  <si>
    <t>09.5.0 Vzdelávanie inde nedefinováné</t>
  </si>
  <si>
    <t>Prebytok+/-Schodok</t>
  </si>
  <si>
    <t>OBEC RATKOVO</t>
  </si>
  <si>
    <t>OČAKÁVANÁ SKUTOČNOSŤ 2016</t>
  </si>
  <si>
    <t>SCHVÁLENÝ ROZPOČET 2016</t>
  </si>
  <si>
    <t>SKUTOČNOSŤ 2015</t>
  </si>
  <si>
    <t>03.6.0 Bezpečnosť</t>
  </si>
  <si>
    <t>NÁVRH ROZPOČTU OBCE RATKOVO NA ROK 2017 A ROKY 2018-2019</t>
  </si>
  <si>
    <t>NÁVRH 2019</t>
  </si>
  <si>
    <t>SUMARIZÁCIA NÁVRH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</si>
</sst>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E_U_R_-;\-* #,##0.00\ _E_U_R_-;_-* &quot;-&quot;??\ _E_U_R_-;_-@_-"/>
    <numFmt numFmtId="164" formatCode="#,##0.00\ &quot;Sk&quot;;[Red]\-#,##0.00\ &quot;Sk&quot;"/>
    <numFmt numFmtId="165" formatCode="#,##0.00\ &quot;€&quot;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Arial"/>
      <family val="2"/>
    </font>
    <font>
      <sz val="8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</cellStyleXfs>
  <cellXfs count="26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 applyAlignment="1"/>
    <xf numFmtId="0" fontId="5" fillId="0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9" fillId="0" borderId="0" xfId="0" applyFont="1"/>
    <xf numFmtId="0" fontId="11" fillId="0" borderId="0" xfId="0" applyFont="1"/>
    <xf numFmtId="0" fontId="11" fillId="0" borderId="0" xfId="0" applyFont="1" applyBorder="1"/>
    <xf numFmtId="0" fontId="8" fillId="0" borderId="0" xfId="0" applyFont="1"/>
    <xf numFmtId="0" fontId="4" fillId="0" borderId="6" xfId="0" applyFont="1" applyBorder="1"/>
    <xf numFmtId="0" fontId="5" fillId="0" borderId="0" xfId="0" applyFont="1"/>
    <xf numFmtId="0" fontId="16" fillId="0" borderId="0" xfId="2" applyFont="1" applyFill="1" applyBorder="1"/>
    <xf numFmtId="0" fontId="13" fillId="0" borderId="0" xfId="2" applyFont="1" applyFill="1" applyBorder="1" applyAlignment="1">
      <alignment horizontal="left"/>
    </xf>
    <xf numFmtId="0" fontId="13" fillId="0" borderId="0" xfId="2" applyFont="1" applyFill="1" applyBorder="1" applyAlignment="1">
      <alignment wrapText="1"/>
    </xf>
    <xf numFmtId="0" fontId="15" fillId="0" borderId="0" xfId="2" applyFont="1" applyFill="1"/>
    <xf numFmtId="0" fontId="15" fillId="0" borderId="0" xfId="2" applyFont="1" applyFill="1" applyBorder="1"/>
    <xf numFmtId="0" fontId="11" fillId="0" borderId="0" xfId="2" applyFont="1" applyFill="1" applyBorder="1"/>
    <xf numFmtId="3" fontId="8" fillId="0" borderId="0" xfId="2" applyNumberFormat="1" applyFont="1" applyFill="1" applyBorder="1" applyAlignment="1">
      <alignment horizontal="left"/>
    </xf>
    <xf numFmtId="0" fontId="8" fillId="0" borderId="0" xfId="2" applyFont="1" applyFill="1" applyBorder="1" applyAlignment="1">
      <alignment wrapText="1"/>
    </xf>
    <xf numFmtId="0" fontId="17" fillId="0" borderId="0" xfId="2" applyFont="1" applyFill="1" applyBorder="1"/>
    <xf numFmtId="3" fontId="17" fillId="0" borderId="0" xfId="2" applyNumberFormat="1" applyFont="1" applyFill="1" applyBorder="1" applyAlignment="1">
      <alignment horizontal="left"/>
    </xf>
    <xf numFmtId="0" fontId="17" fillId="0" borderId="0" xfId="2" applyFont="1" applyFill="1" applyBorder="1" applyAlignment="1">
      <alignment wrapText="1"/>
    </xf>
    <xf numFmtId="3" fontId="13" fillId="0" borderId="0" xfId="2" applyNumberFormat="1" applyFont="1" applyFill="1" applyBorder="1" applyAlignment="1">
      <alignment horizontal="left"/>
    </xf>
    <xf numFmtId="0" fontId="8" fillId="0" borderId="0" xfId="2" applyFont="1" applyFill="1" applyBorder="1"/>
    <xf numFmtId="0" fontId="13" fillId="0" borderId="0" xfId="2" applyFont="1" applyFill="1" applyBorder="1"/>
    <xf numFmtId="0" fontId="13" fillId="0" borderId="0" xfId="2" applyFont="1" applyFill="1" applyBorder="1" applyAlignment="1"/>
    <xf numFmtId="0" fontId="18" fillId="0" borderId="0" xfId="2" applyFont="1" applyBorder="1" applyAlignment="1">
      <alignment horizontal="left"/>
    </xf>
    <xf numFmtId="0" fontId="18" fillId="0" borderId="0" xfId="2" applyFont="1" applyBorder="1" applyAlignment="1"/>
    <xf numFmtId="0" fontId="14" fillId="0" borderId="0" xfId="2" applyFont="1" applyFill="1" applyBorder="1"/>
    <xf numFmtId="3" fontId="14" fillId="0" borderId="0" xfId="2" applyNumberFormat="1" applyFont="1" applyFill="1" applyBorder="1" applyAlignment="1">
      <alignment horizontal="left"/>
    </xf>
    <xf numFmtId="0" fontId="14" fillId="0" borderId="0" xfId="2" applyFont="1" applyFill="1" applyBorder="1" applyAlignment="1">
      <alignment wrapText="1"/>
    </xf>
    <xf numFmtId="0" fontId="4" fillId="0" borderId="20" xfId="0" applyFont="1" applyBorder="1"/>
    <xf numFmtId="0" fontId="12" fillId="0" borderId="0" xfId="2" applyFont="1" applyFill="1" applyBorder="1" applyAlignment="1">
      <alignment horizontal="left"/>
    </xf>
    <xf numFmtId="0" fontId="12" fillId="0" borderId="0" xfId="2" applyFont="1" applyFill="1" applyBorder="1" applyAlignment="1">
      <alignment wrapText="1"/>
    </xf>
    <xf numFmtId="0" fontId="8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wrapText="1"/>
    </xf>
    <xf numFmtId="0" fontId="15" fillId="0" borderId="0" xfId="2" applyFont="1" applyFill="1" applyBorder="1" applyAlignment="1">
      <alignment horizontal="left"/>
    </xf>
    <xf numFmtId="0" fontId="15" fillId="0" borderId="0" xfId="2" applyFont="1" applyFill="1" applyBorder="1" applyAlignment="1">
      <alignment wrapText="1"/>
    </xf>
    <xf numFmtId="0" fontId="15" fillId="0" borderId="0" xfId="0" applyFont="1"/>
    <xf numFmtId="0" fontId="15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vertical="center" wrapText="1"/>
    </xf>
    <xf numFmtId="0" fontId="4" fillId="0" borderId="0" xfId="2" applyFont="1" applyBorder="1" applyAlignment="1"/>
    <xf numFmtId="0" fontId="16" fillId="0" borderId="0" xfId="2" applyFont="1" applyBorder="1" applyAlignment="1"/>
    <xf numFmtId="0" fontId="4" fillId="0" borderId="0" xfId="2" applyFont="1" applyBorder="1"/>
    <xf numFmtId="14" fontId="13" fillId="0" borderId="0" xfId="2" applyNumberFormat="1" applyFont="1" applyFill="1" applyBorder="1"/>
    <xf numFmtId="0" fontId="4" fillId="0" borderId="0" xfId="2" applyFont="1" applyFill="1" applyBorder="1"/>
    <xf numFmtId="0" fontId="10" fillId="0" borderId="0" xfId="2" applyFont="1" applyFill="1" applyBorder="1"/>
    <xf numFmtId="0" fontId="16" fillId="0" borderId="0" xfId="2" applyFont="1" applyFill="1" applyBorder="1" applyAlignment="1"/>
    <xf numFmtId="0" fontId="16" fillId="0" borderId="0" xfId="2" applyFont="1" applyBorder="1"/>
    <xf numFmtId="0" fontId="16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/>
    </xf>
    <xf numFmtId="0" fontId="16" fillId="0" borderId="0" xfId="2" applyFont="1" applyFill="1" applyBorder="1" applyAlignment="1">
      <alignment wrapText="1"/>
    </xf>
    <xf numFmtId="164" fontId="16" fillId="0" borderId="0" xfId="3" applyNumberFormat="1" applyFont="1" applyFill="1" applyBorder="1"/>
    <xf numFmtId="4" fontId="13" fillId="0" borderId="0" xfId="3" applyNumberFormat="1" applyFont="1" applyFill="1" applyBorder="1" applyAlignment="1">
      <alignment wrapText="1"/>
    </xf>
    <xf numFmtId="4" fontId="13" fillId="0" borderId="0" xfId="2" applyNumberFormat="1" applyFont="1" applyFill="1" applyBorder="1" applyAlignment="1">
      <alignment wrapText="1"/>
    </xf>
    <xf numFmtId="4" fontId="17" fillId="0" borderId="0" xfId="3" applyNumberFormat="1" applyFont="1" applyFill="1" applyBorder="1"/>
    <xf numFmtId="4" fontId="17" fillId="0" borderId="0" xfId="2" applyNumberFormat="1" applyFont="1" applyFill="1" applyBorder="1"/>
    <xf numFmtId="0" fontId="19" fillId="0" borderId="0" xfId="0" applyFont="1"/>
    <xf numFmtId="0" fontId="19" fillId="0" borderId="0" xfId="0" applyFont="1" applyBorder="1"/>
    <xf numFmtId="0" fontId="20" fillId="0" borderId="0" xfId="0" applyFont="1"/>
    <xf numFmtId="0" fontId="20" fillId="0" borderId="0" xfId="0" applyFont="1" applyBorder="1"/>
    <xf numFmtId="0" fontId="19" fillId="0" borderId="22" xfId="0" applyFont="1" applyBorder="1"/>
    <xf numFmtId="4" fontId="20" fillId="0" borderId="0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 horizontal="right" vertical="center"/>
    </xf>
    <xf numFmtId="0" fontId="19" fillId="0" borderId="20" xfId="0" applyFont="1" applyBorder="1"/>
    <xf numFmtId="0" fontId="21" fillId="0" borderId="0" xfId="0" applyFont="1" applyBorder="1"/>
    <xf numFmtId="0" fontId="21" fillId="0" borderId="0" xfId="0" applyFont="1"/>
    <xf numFmtId="0" fontId="0" fillId="0" borderId="0" xfId="0" applyBorder="1" applyAlignment="1"/>
    <xf numFmtId="0" fontId="16" fillId="0" borderId="0" xfId="2" applyFont="1" applyFill="1" applyBorder="1" applyAlignment="1"/>
    <xf numFmtId="165" fontId="24" fillId="0" borderId="0" xfId="2" applyNumberFormat="1" applyFont="1" applyFill="1" applyBorder="1" applyAlignment="1">
      <alignment horizontal="right"/>
    </xf>
    <xf numFmtId="165" fontId="24" fillId="0" borderId="0" xfId="2" applyNumberFormat="1" applyFont="1" applyFill="1" applyBorder="1"/>
    <xf numFmtId="0" fontId="14" fillId="0" borderId="20" xfId="2" applyFont="1" applyFill="1" applyBorder="1" applyAlignment="1"/>
    <xf numFmtId="0" fontId="14" fillId="0" borderId="33" xfId="2" applyFont="1" applyFill="1" applyBorder="1" applyAlignment="1"/>
    <xf numFmtId="165" fontId="14" fillId="0" borderId="15" xfId="2" applyNumberFormat="1" applyFont="1" applyFill="1" applyBorder="1" applyAlignment="1">
      <alignment horizontal="right"/>
    </xf>
    <xf numFmtId="165" fontId="14" fillId="0" borderId="22" xfId="2" applyNumberFormat="1" applyFont="1" applyFill="1" applyBorder="1"/>
    <xf numFmtId="0" fontId="14" fillId="0" borderId="19" xfId="2" applyFont="1" applyFill="1" applyBorder="1" applyAlignment="1"/>
    <xf numFmtId="4" fontId="20" fillId="2" borderId="23" xfId="0" applyNumberFormat="1" applyFont="1" applyFill="1" applyBorder="1" applyAlignment="1">
      <alignment horizontal="right" vertical="center"/>
    </xf>
    <xf numFmtId="165" fontId="14" fillId="0" borderId="17" xfId="2" applyNumberFormat="1" applyFont="1" applyFill="1" applyBorder="1"/>
    <xf numFmtId="0" fontId="23" fillId="0" borderId="0" xfId="0" applyFont="1" applyBorder="1" applyAlignment="1">
      <alignment horizontal="center"/>
    </xf>
    <xf numFmtId="3" fontId="10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0" fillId="0" borderId="0" xfId="0" applyFont="1" applyFill="1" applyBorder="1"/>
    <xf numFmtId="3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" fillId="0" borderId="0" xfId="0" applyFont="1" applyBorder="1"/>
    <xf numFmtId="0" fontId="2" fillId="4" borderId="13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7" fillId="4" borderId="27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165" fontId="27" fillId="3" borderId="25" xfId="0" applyNumberFormat="1" applyFont="1" applyFill="1" applyBorder="1" applyAlignment="1">
      <alignment horizontal="center" vertical="center"/>
    </xf>
    <xf numFmtId="165" fontId="27" fillId="3" borderId="4" xfId="0" applyNumberFormat="1" applyFont="1" applyFill="1" applyBorder="1" applyAlignment="1">
      <alignment horizontal="center" vertical="center"/>
    </xf>
    <xf numFmtId="165" fontId="27" fillId="3" borderId="4" xfId="0" applyNumberFormat="1" applyFont="1" applyFill="1" applyBorder="1" applyAlignment="1">
      <alignment horizontal="center"/>
    </xf>
    <xf numFmtId="165" fontId="27" fillId="3" borderId="7" xfId="0" applyNumberFormat="1" applyFont="1" applyFill="1" applyBorder="1" applyAlignment="1">
      <alignment horizontal="center"/>
    </xf>
    <xf numFmtId="165" fontId="27" fillId="3" borderId="3" xfId="0" applyNumberFormat="1" applyFont="1" applyFill="1" applyBorder="1" applyAlignment="1">
      <alignment horizontal="center"/>
    </xf>
    <xf numFmtId="165" fontId="27" fillId="3" borderId="17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165" fontId="22" fillId="3" borderId="4" xfId="0" applyNumberFormat="1" applyFont="1" applyFill="1" applyBorder="1" applyAlignment="1">
      <alignment horizontal="center"/>
    </xf>
    <xf numFmtId="165" fontId="22" fillId="3" borderId="7" xfId="0" applyNumberFormat="1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65" fontId="25" fillId="0" borderId="23" xfId="0" applyNumberFormat="1" applyFont="1" applyBorder="1" applyAlignment="1">
      <alignment horizontal="center"/>
    </xf>
    <xf numFmtId="165" fontId="25" fillId="3" borderId="4" xfId="0" applyNumberFormat="1" applyFont="1" applyFill="1" applyBorder="1" applyAlignment="1">
      <alignment horizontal="center"/>
    </xf>
    <xf numFmtId="165" fontId="25" fillId="3" borderId="7" xfId="0" applyNumberFormat="1" applyFont="1" applyFill="1" applyBorder="1" applyAlignment="1">
      <alignment horizontal="center"/>
    </xf>
    <xf numFmtId="165" fontId="27" fillId="5" borderId="5" xfId="0" applyNumberFormat="1" applyFont="1" applyFill="1" applyBorder="1" applyAlignment="1">
      <alignment horizontal="center"/>
    </xf>
    <xf numFmtId="165" fontId="27" fillId="5" borderId="4" xfId="0" applyNumberFormat="1" applyFont="1" applyFill="1" applyBorder="1" applyAlignment="1">
      <alignment horizontal="center" vertical="center"/>
    </xf>
    <xf numFmtId="165" fontId="27" fillId="5" borderId="7" xfId="0" applyNumberFormat="1" applyFont="1" applyFill="1" applyBorder="1" applyAlignment="1">
      <alignment horizontal="center" vertical="center"/>
    </xf>
    <xf numFmtId="0" fontId="37" fillId="4" borderId="2" xfId="0" applyFont="1" applyFill="1" applyBorder="1" applyAlignment="1">
      <alignment horizontal="center" vertical="center" wrapText="1"/>
    </xf>
    <xf numFmtId="0" fontId="37" fillId="4" borderId="15" xfId="0" applyFont="1" applyFill="1" applyBorder="1" applyAlignment="1">
      <alignment horizontal="center" vertical="center" wrapText="1"/>
    </xf>
    <xf numFmtId="14" fontId="28" fillId="4" borderId="18" xfId="2" applyNumberFormat="1" applyFont="1" applyFill="1" applyBorder="1"/>
    <xf numFmtId="0" fontId="28" fillId="4" borderId="1" xfId="2" applyFont="1" applyFill="1" applyBorder="1" applyAlignment="1">
      <alignment horizontal="left"/>
    </xf>
    <xf numFmtId="0" fontId="28" fillId="4" borderId="1" xfId="2" applyFont="1" applyFill="1" applyBorder="1" applyAlignment="1">
      <alignment wrapText="1"/>
    </xf>
    <xf numFmtId="165" fontId="27" fillId="4" borderId="1" xfId="0" applyNumberFormat="1" applyFont="1" applyFill="1" applyBorder="1"/>
    <xf numFmtId="165" fontId="27" fillId="4" borderId="22" xfId="0" applyNumberFormat="1" applyFont="1" applyFill="1" applyBorder="1"/>
    <xf numFmtId="14" fontId="25" fillId="4" borderId="18" xfId="2" applyNumberFormat="1" applyFont="1" applyFill="1" applyBorder="1"/>
    <xf numFmtId="0" fontId="25" fillId="4" borderId="1" xfId="2" applyFont="1" applyFill="1" applyBorder="1" applyAlignment="1">
      <alignment horizontal="left"/>
    </xf>
    <xf numFmtId="0" fontId="25" fillId="4" borderId="1" xfId="2" applyFont="1" applyFill="1" applyBorder="1" applyAlignment="1">
      <alignment wrapText="1"/>
    </xf>
    <xf numFmtId="165" fontId="25" fillId="4" borderId="1" xfId="0" applyNumberFormat="1" applyFont="1" applyFill="1" applyBorder="1" applyAlignment="1">
      <alignment horizontal="right" wrapText="1"/>
    </xf>
    <xf numFmtId="165" fontId="25" fillId="4" borderId="1" xfId="0" applyNumberFormat="1" applyFont="1" applyFill="1" applyBorder="1"/>
    <xf numFmtId="165" fontId="25" fillId="4" borderId="22" xfId="0" applyNumberFormat="1" applyFont="1" applyFill="1" applyBorder="1"/>
    <xf numFmtId="0" fontId="25" fillId="4" borderId="18" xfId="2" applyFont="1" applyFill="1" applyBorder="1"/>
    <xf numFmtId="3" fontId="25" fillId="4" borderId="1" xfId="2" applyNumberFormat="1" applyFont="1" applyFill="1" applyBorder="1" applyAlignment="1">
      <alignment horizontal="left"/>
    </xf>
    <xf numFmtId="0" fontId="25" fillId="4" borderId="1" xfId="2" applyFont="1" applyFill="1" applyBorder="1"/>
    <xf numFmtId="0" fontId="28" fillId="4" borderId="18" xfId="2" applyFont="1" applyFill="1" applyBorder="1"/>
    <xf numFmtId="165" fontId="27" fillId="4" borderId="1" xfId="0" applyNumberFormat="1" applyFont="1" applyFill="1" applyBorder="1" applyAlignment="1">
      <alignment horizontal="right" wrapText="1"/>
    </xf>
    <xf numFmtId="165" fontId="25" fillId="4" borderId="1" xfId="0" applyNumberFormat="1" applyFont="1" applyFill="1" applyBorder="1" applyAlignment="1">
      <alignment horizontal="right" vertical="center"/>
    </xf>
    <xf numFmtId="165" fontId="23" fillId="4" borderId="1" xfId="1" applyNumberFormat="1" applyFont="1" applyFill="1" applyBorder="1" applyAlignment="1">
      <alignment horizontal="right" vertical="center"/>
    </xf>
    <xf numFmtId="165" fontId="23" fillId="4" borderId="1" xfId="0" applyNumberFormat="1" applyFont="1" applyFill="1" applyBorder="1" applyAlignment="1">
      <alignment horizontal="right" vertical="center"/>
    </xf>
    <xf numFmtId="165" fontId="27" fillId="4" borderId="1" xfId="0" applyNumberFormat="1" applyFont="1" applyFill="1" applyBorder="1" applyAlignment="1">
      <alignment horizontal="right" vertical="center"/>
    </xf>
    <xf numFmtId="165" fontId="27" fillId="4" borderId="22" xfId="0" applyNumberFormat="1" applyFont="1" applyFill="1" applyBorder="1" applyAlignment="1">
      <alignment horizontal="right" vertical="center"/>
    </xf>
    <xf numFmtId="0" fontId="25" fillId="4" borderId="1" xfId="2" applyFont="1" applyFill="1" applyBorder="1" applyAlignment="1">
      <alignment horizontal="center"/>
    </xf>
    <xf numFmtId="165" fontId="27" fillId="4" borderId="1" xfId="2" applyNumberFormat="1" applyFont="1" applyFill="1" applyBorder="1" applyAlignment="1">
      <alignment horizontal="right"/>
    </xf>
    <xf numFmtId="0" fontId="25" fillId="4" borderId="18" xfId="2" applyFont="1" applyFill="1" applyBorder="1" applyAlignment="1">
      <alignment horizontal="center"/>
    </xf>
    <xf numFmtId="165" fontId="25" fillId="4" borderId="1" xfId="2" applyNumberFormat="1" applyFont="1" applyFill="1" applyBorder="1" applyAlignment="1">
      <alignment horizontal="right"/>
    </xf>
    <xf numFmtId="165" fontId="25" fillId="4" borderId="22" xfId="2" applyNumberFormat="1" applyFont="1" applyFill="1" applyBorder="1" applyAlignment="1">
      <alignment horizontal="right"/>
    </xf>
    <xf numFmtId="165" fontId="27" fillId="4" borderId="22" xfId="0" applyNumberFormat="1" applyFont="1" applyFill="1" applyBorder="1" applyAlignment="1">
      <alignment horizontal="right" wrapText="1"/>
    </xf>
    <xf numFmtId="165" fontId="23" fillId="4" borderId="1" xfId="0" applyNumberFormat="1" applyFont="1" applyFill="1" applyBorder="1"/>
    <xf numFmtId="3" fontId="28" fillId="4" borderId="1" xfId="2" applyNumberFormat="1" applyFont="1" applyFill="1" applyBorder="1" applyAlignment="1">
      <alignment horizontal="left"/>
    </xf>
    <xf numFmtId="0" fontId="27" fillId="4" borderId="1" xfId="2" applyFont="1" applyFill="1" applyBorder="1" applyAlignment="1">
      <alignment horizontal="left"/>
    </xf>
    <xf numFmtId="0" fontId="27" fillId="4" borderId="1" xfId="2" applyFont="1" applyFill="1" applyBorder="1" applyAlignment="1">
      <alignment wrapText="1"/>
    </xf>
    <xf numFmtId="165" fontId="22" fillId="4" borderId="1" xfId="0" applyNumberFormat="1" applyFont="1" applyFill="1" applyBorder="1" applyAlignment="1">
      <alignment horizontal="right" vertical="center"/>
    </xf>
    <xf numFmtId="165" fontId="22" fillId="4" borderId="22" xfId="0" applyNumberFormat="1" applyFont="1" applyFill="1" applyBorder="1" applyAlignment="1">
      <alignment horizontal="right" vertical="center"/>
    </xf>
    <xf numFmtId="0" fontId="28" fillId="4" borderId="18" xfId="0" applyFont="1" applyFill="1" applyBorder="1" applyAlignment="1">
      <alignment horizontal="left"/>
    </xf>
    <xf numFmtId="0" fontId="29" fillId="4" borderId="1" xfId="0" applyFont="1" applyFill="1" applyBorder="1"/>
    <xf numFmtId="165" fontId="27" fillId="4" borderId="1" xfId="0" applyNumberFormat="1" applyFont="1" applyFill="1" applyBorder="1" applyAlignment="1">
      <alignment horizontal="right"/>
    </xf>
    <xf numFmtId="165" fontId="27" fillId="4" borderId="22" xfId="0" applyNumberFormat="1" applyFont="1" applyFill="1" applyBorder="1" applyAlignment="1">
      <alignment horizontal="right"/>
    </xf>
    <xf numFmtId="3" fontId="29" fillId="4" borderId="18" xfId="0" applyNumberFormat="1" applyFont="1" applyFill="1" applyBorder="1" applyAlignment="1">
      <alignment horizontal="left"/>
    </xf>
    <xf numFmtId="165" fontId="25" fillId="4" borderId="1" xfId="0" applyNumberFormat="1" applyFont="1" applyFill="1" applyBorder="1" applyAlignment="1">
      <alignment horizontal="right"/>
    </xf>
    <xf numFmtId="165" fontId="25" fillId="4" borderId="22" xfId="0" applyNumberFormat="1" applyFont="1" applyFill="1" applyBorder="1" applyAlignment="1">
      <alignment horizontal="right"/>
    </xf>
    <xf numFmtId="0" fontId="32" fillId="4" borderId="1" xfId="0" applyFont="1" applyFill="1" applyBorder="1"/>
    <xf numFmtId="165" fontId="34" fillId="4" borderId="1" xfId="0" applyNumberFormat="1" applyFont="1" applyFill="1" applyBorder="1" applyAlignment="1">
      <alignment horizontal="right"/>
    </xf>
    <xf numFmtId="165" fontId="34" fillId="4" borderId="22" xfId="0" applyNumberFormat="1" applyFont="1" applyFill="1" applyBorder="1" applyAlignment="1">
      <alignment horizontal="right"/>
    </xf>
    <xf numFmtId="0" fontId="29" fillId="4" borderId="18" xfId="0" applyFont="1" applyFill="1" applyBorder="1" applyAlignment="1">
      <alignment horizontal="left"/>
    </xf>
    <xf numFmtId="165" fontId="30" fillId="4" borderId="1" xfId="0" applyNumberFormat="1" applyFont="1" applyFill="1" applyBorder="1" applyAlignment="1">
      <alignment horizontal="right"/>
    </xf>
    <xf numFmtId="165" fontId="33" fillId="4" borderId="1" xfId="0" applyNumberFormat="1" applyFont="1" applyFill="1" applyBorder="1" applyAlignment="1">
      <alignment horizontal="right"/>
    </xf>
    <xf numFmtId="165" fontId="29" fillId="4" borderId="1" xfId="0" applyNumberFormat="1" applyFont="1" applyFill="1" applyBorder="1" applyAlignment="1">
      <alignment horizontal="right"/>
    </xf>
    <xf numFmtId="165" fontId="29" fillId="4" borderId="22" xfId="0" applyNumberFormat="1" applyFont="1" applyFill="1" applyBorder="1" applyAlignment="1">
      <alignment horizontal="right"/>
    </xf>
    <xf numFmtId="165" fontId="36" fillId="5" borderId="11" xfId="0" applyNumberFormat="1" applyFont="1" applyFill="1" applyBorder="1" applyAlignment="1">
      <alignment horizontal="right"/>
    </xf>
    <xf numFmtId="165" fontId="36" fillId="5" borderId="8" xfId="0" applyNumberFormat="1" applyFont="1" applyFill="1" applyBorder="1" applyAlignment="1">
      <alignment horizontal="right"/>
    </xf>
    <xf numFmtId="165" fontId="36" fillId="3" borderId="11" xfId="0" applyNumberFormat="1" applyFont="1" applyFill="1" applyBorder="1" applyAlignment="1">
      <alignment horizontal="right"/>
    </xf>
    <xf numFmtId="165" fontId="36" fillId="3" borderId="32" xfId="0" applyNumberFormat="1" applyFont="1" applyFill="1" applyBorder="1" applyAlignment="1">
      <alignment horizontal="right"/>
    </xf>
    <xf numFmtId="0" fontId="36" fillId="3" borderId="35" xfId="0" applyFont="1" applyFill="1" applyBorder="1" applyAlignment="1">
      <alignment horizontal="right"/>
    </xf>
    <xf numFmtId="0" fontId="36" fillId="3" borderId="34" xfId="0" applyFont="1" applyFill="1" applyBorder="1" applyAlignment="1">
      <alignment horizontal="right"/>
    </xf>
    <xf numFmtId="165" fontId="32" fillId="0" borderId="11" xfId="0" applyNumberFormat="1" applyFont="1" applyFill="1" applyBorder="1" applyAlignment="1">
      <alignment horizontal="center"/>
    </xf>
    <xf numFmtId="165" fontId="32" fillId="0" borderId="14" xfId="0" applyNumberFormat="1" applyFont="1" applyFill="1" applyBorder="1" applyAlignment="1">
      <alignment horizontal="center"/>
    </xf>
    <xf numFmtId="165" fontId="32" fillId="0" borderId="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29" fillId="0" borderId="6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0" fontId="26" fillId="0" borderId="21" xfId="0" applyFont="1" applyFill="1" applyBorder="1" applyAlignment="1">
      <alignment horizontal="left"/>
    </xf>
    <xf numFmtId="0" fontId="26" fillId="0" borderId="2" xfId="0" applyFont="1" applyFill="1" applyBorder="1" applyAlignment="1">
      <alignment horizontal="left"/>
    </xf>
    <xf numFmtId="0" fontId="26" fillId="0" borderId="15" xfId="0" applyFont="1" applyFill="1" applyBorder="1" applyAlignment="1">
      <alignment horizontal="left"/>
    </xf>
    <xf numFmtId="3" fontId="31" fillId="0" borderId="18" xfId="0" applyNumberFormat="1" applyFont="1" applyFill="1" applyBorder="1" applyAlignment="1">
      <alignment horizontal="center"/>
    </xf>
    <xf numFmtId="3" fontId="31" fillId="0" borderId="1" xfId="0" applyNumberFormat="1" applyFont="1" applyFill="1" applyBorder="1" applyAlignment="1">
      <alignment horizontal="center"/>
    </xf>
    <xf numFmtId="3" fontId="31" fillId="0" borderId="22" xfId="0" applyNumberFormat="1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3" fontId="29" fillId="0" borderId="18" xfId="0" applyNumberFormat="1" applyFont="1" applyFill="1" applyBorder="1" applyAlignment="1">
      <alignment horizontal="center"/>
    </xf>
    <xf numFmtId="3" fontId="29" fillId="0" borderId="1" xfId="0" applyNumberFormat="1" applyFont="1" applyFill="1" applyBorder="1" applyAlignment="1">
      <alignment horizontal="center"/>
    </xf>
    <xf numFmtId="3" fontId="29" fillId="0" borderId="22" xfId="0" applyNumberFormat="1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165" fontId="27" fillId="4" borderId="26" xfId="2" applyNumberFormat="1" applyFont="1" applyFill="1" applyBorder="1" applyAlignment="1">
      <alignment horizontal="center"/>
    </xf>
    <xf numFmtId="165" fontId="27" fillId="4" borderId="27" xfId="2" applyNumberFormat="1" applyFont="1" applyFill="1" applyBorder="1" applyAlignment="1">
      <alignment horizontal="center"/>
    </xf>
    <xf numFmtId="165" fontId="27" fillId="4" borderId="28" xfId="2" applyNumberFormat="1" applyFont="1" applyFill="1" applyBorder="1" applyAlignment="1">
      <alignment horizontal="center"/>
    </xf>
    <xf numFmtId="165" fontId="25" fillId="0" borderId="9" xfId="2" applyNumberFormat="1" applyFont="1" applyFill="1" applyBorder="1" applyAlignment="1">
      <alignment horizontal="center"/>
    </xf>
    <xf numFmtId="165" fontId="25" fillId="0" borderId="10" xfId="2" applyNumberFormat="1" applyFont="1" applyFill="1" applyBorder="1" applyAlignment="1">
      <alignment horizontal="center"/>
    </xf>
    <xf numFmtId="165" fontId="25" fillId="0" borderId="25" xfId="2" applyNumberFormat="1" applyFont="1" applyFill="1" applyBorder="1" applyAlignment="1">
      <alignment horizontal="center"/>
    </xf>
    <xf numFmtId="165" fontId="36" fillId="3" borderId="11" xfId="2" applyNumberFormat="1" applyFont="1" applyFill="1" applyBorder="1" applyAlignment="1">
      <alignment horizontal="right"/>
    </xf>
    <xf numFmtId="165" fontId="36" fillId="3" borderId="14" xfId="2" applyNumberFormat="1" applyFont="1" applyFill="1" applyBorder="1" applyAlignment="1">
      <alignment horizontal="right"/>
    </xf>
    <xf numFmtId="165" fontId="36" fillId="3" borderId="32" xfId="2" applyNumberFormat="1" applyFont="1" applyFill="1" applyBorder="1" applyAlignment="1">
      <alignment horizontal="right"/>
    </xf>
    <xf numFmtId="165" fontId="36" fillId="3" borderId="11" xfId="2" applyNumberFormat="1" applyFont="1" applyFill="1" applyBorder="1" applyAlignment="1">
      <alignment horizontal="right" vertical="center"/>
    </xf>
    <xf numFmtId="165" fontId="36" fillId="3" borderId="14" xfId="2" applyNumberFormat="1" applyFont="1" applyFill="1" applyBorder="1" applyAlignment="1">
      <alignment horizontal="right" vertical="center"/>
    </xf>
    <xf numFmtId="165" fontId="36" fillId="3" borderId="32" xfId="2" applyNumberFormat="1" applyFont="1" applyFill="1" applyBorder="1" applyAlignment="1">
      <alignment horizontal="right" vertical="center"/>
    </xf>
    <xf numFmtId="0" fontId="14" fillId="0" borderId="19" xfId="2" applyFont="1" applyFill="1" applyBorder="1" applyAlignment="1">
      <alignment horizontal="left"/>
    </xf>
    <xf numFmtId="0" fontId="14" fillId="0" borderId="20" xfId="2" applyFont="1" applyFill="1" applyBorder="1" applyAlignment="1">
      <alignment horizontal="left"/>
    </xf>
    <xf numFmtId="0" fontId="14" fillId="0" borderId="33" xfId="2" applyFont="1" applyFill="1" applyBorder="1" applyAlignment="1">
      <alignment horizontal="left"/>
    </xf>
    <xf numFmtId="0" fontId="14" fillId="0" borderId="29" xfId="2" applyFont="1" applyFill="1" applyBorder="1" applyAlignment="1">
      <alignment horizontal="left"/>
    </xf>
    <xf numFmtId="0" fontId="14" fillId="0" borderId="30" xfId="2" applyFont="1" applyFill="1" applyBorder="1" applyAlignment="1">
      <alignment horizontal="left"/>
    </xf>
    <xf numFmtId="0" fontId="14" fillId="0" borderId="31" xfId="2" applyFont="1" applyFill="1" applyBorder="1" applyAlignment="1">
      <alignment horizontal="left"/>
    </xf>
    <xf numFmtId="0" fontId="14" fillId="0" borderId="35" xfId="2" applyFont="1" applyFill="1" applyBorder="1" applyAlignment="1">
      <alignment horizontal="left"/>
    </xf>
    <xf numFmtId="0" fontId="14" fillId="0" borderId="36" xfId="2" applyFont="1" applyFill="1" applyBorder="1" applyAlignment="1">
      <alignment horizontal="left"/>
    </xf>
    <xf numFmtId="0" fontId="14" fillId="0" borderId="34" xfId="2" applyFont="1" applyFill="1" applyBorder="1" applyAlignment="1">
      <alignment horizontal="left"/>
    </xf>
    <xf numFmtId="0" fontId="4" fillId="0" borderId="0" xfId="2" applyFont="1" applyBorder="1" applyAlignment="1"/>
    <xf numFmtId="0" fontId="0" fillId="0" borderId="0" xfId="0" applyBorder="1" applyAlignment="1"/>
    <xf numFmtId="0" fontId="35" fillId="4" borderId="29" xfId="0" applyFont="1" applyFill="1" applyBorder="1" applyAlignment="1">
      <alignment horizontal="center" vertical="center"/>
    </xf>
    <xf numFmtId="0" fontId="35" fillId="4" borderId="30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vertical="center"/>
    </xf>
    <xf numFmtId="14" fontId="28" fillId="4" borderId="18" xfId="2" applyNumberFormat="1" applyFont="1" applyFill="1" applyBorder="1" applyAlignment="1"/>
    <xf numFmtId="0" fontId="0" fillId="4" borderId="1" xfId="0" applyFont="1" applyFill="1" applyBorder="1" applyAlignment="1"/>
    <xf numFmtId="165" fontId="36" fillId="5" borderId="11" xfId="2" applyNumberFormat="1" applyFont="1" applyFill="1" applyBorder="1" applyAlignment="1">
      <alignment horizontal="right"/>
    </xf>
    <xf numFmtId="165" fontId="36" fillId="5" borderId="14" xfId="0" applyNumberFormat="1" applyFont="1" applyFill="1" applyBorder="1" applyAlignment="1">
      <alignment horizontal="right"/>
    </xf>
    <xf numFmtId="165" fontId="36" fillId="5" borderId="32" xfId="0" applyNumberFormat="1" applyFont="1" applyFill="1" applyBorder="1" applyAlignment="1">
      <alignment horizontal="right"/>
    </xf>
    <xf numFmtId="0" fontId="16" fillId="0" borderId="0" xfId="2" applyFont="1" applyFill="1" applyBorder="1" applyAlignment="1"/>
    <xf numFmtId="0" fontId="14" fillId="0" borderId="0" xfId="2" applyFont="1" applyFill="1" applyBorder="1" applyAlignment="1"/>
    <xf numFmtId="0" fontId="7" fillId="0" borderId="0" xfId="2" applyFont="1" applyBorder="1" applyAlignment="1"/>
    <xf numFmtId="0" fontId="25" fillId="0" borderId="18" xfId="2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/>
    </xf>
    <xf numFmtId="0" fontId="25" fillId="0" borderId="22" xfId="2" applyFont="1" applyFill="1" applyBorder="1" applyAlignment="1">
      <alignment horizontal="center"/>
    </xf>
    <xf numFmtId="0" fontId="15" fillId="0" borderId="0" xfId="2" applyFont="1" applyFill="1" applyBorder="1" applyAlignment="1"/>
    <xf numFmtId="0" fontId="15" fillId="0" borderId="0" xfId="0" applyFont="1" applyBorder="1" applyAlignment="1"/>
    <xf numFmtId="0" fontId="16" fillId="0" borderId="0" xfId="2" applyFont="1" applyBorder="1" applyAlignment="1"/>
    <xf numFmtId="0" fontId="25" fillId="0" borderId="16" xfId="2" applyFont="1" applyFill="1" applyBorder="1" applyAlignment="1">
      <alignment horizontal="center"/>
    </xf>
    <xf numFmtId="0" fontId="25" fillId="0" borderId="3" xfId="2" applyFont="1" applyFill="1" applyBorder="1" applyAlignment="1">
      <alignment horizontal="center"/>
    </xf>
    <xf numFmtId="0" fontId="25" fillId="0" borderId="17" xfId="2" applyFont="1" applyFill="1" applyBorder="1" applyAlignment="1">
      <alignment horizontal="center"/>
    </xf>
    <xf numFmtId="0" fontId="25" fillId="0" borderId="19" xfId="2" applyFont="1" applyFill="1" applyBorder="1" applyAlignment="1">
      <alignment horizontal="center"/>
    </xf>
    <xf numFmtId="0" fontId="25" fillId="0" borderId="20" xfId="2" applyFont="1" applyFill="1" applyBorder="1" applyAlignment="1">
      <alignment horizontal="center"/>
    </xf>
    <xf numFmtId="0" fontId="25" fillId="0" borderId="24" xfId="2" applyFont="1" applyFill="1" applyBorder="1" applyAlignment="1">
      <alignment horizontal="center"/>
    </xf>
    <xf numFmtId="0" fontId="35" fillId="0" borderId="19" xfId="0" applyFont="1" applyBorder="1" applyAlignment="1">
      <alignment horizontal="left"/>
    </xf>
    <xf numFmtId="0" fontId="35" fillId="0" borderId="20" xfId="0" applyFont="1" applyBorder="1" applyAlignment="1">
      <alignment horizontal="left"/>
    </xf>
    <xf numFmtId="0" fontId="35" fillId="0" borderId="24" xfId="0" applyFont="1" applyBorder="1" applyAlignment="1">
      <alignment horizontal="left"/>
    </xf>
    <xf numFmtId="0" fontId="28" fillId="4" borderId="19" xfId="2" applyFont="1" applyFill="1" applyBorder="1" applyAlignment="1">
      <alignment horizontal="left"/>
    </xf>
    <xf numFmtId="0" fontId="28" fillId="4" borderId="20" xfId="2" applyFont="1" applyFill="1" applyBorder="1" applyAlignment="1">
      <alignment horizontal="left"/>
    </xf>
    <xf numFmtId="0" fontId="28" fillId="4" borderId="33" xfId="2" applyFont="1" applyFill="1" applyBorder="1" applyAlignment="1">
      <alignment horizontal="left"/>
    </xf>
    <xf numFmtId="14" fontId="28" fillId="4" borderId="19" xfId="2" applyNumberFormat="1" applyFont="1" applyFill="1" applyBorder="1" applyAlignment="1">
      <alignment horizontal="left"/>
    </xf>
    <xf numFmtId="14" fontId="28" fillId="4" borderId="20" xfId="2" applyNumberFormat="1" applyFont="1" applyFill="1" applyBorder="1" applyAlignment="1">
      <alignment horizontal="left"/>
    </xf>
    <xf numFmtId="14" fontId="28" fillId="4" borderId="33" xfId="2" applyNumberFormat="1" applyFont="1" applyFill="1" applyBorder="1" applyAlignment="1">
      <alignment horizontal="left"/>
    </xf>
  </cellXfs>
  <cellStyles count="4">
    <cellStyle name="čárky_List1" xfId="3"/>
    <cellStyle name="Čiarka" xfId="1" builtinId="3"/>
    <cellStyle name="Normálne" xfId="0" builtinId="0"/>
    <cellStyle name="normální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92</xdr:row>
      <xdr:rowOff>180975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57600" y="15611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topLeftCell="A19" workbookViewId="0">
      <selection activeCell="B28" sqref="B28"/>
    </sheetView>
  </sheetViews>
  <sheetFormatPr defaultRowHeight="15" x14ac:dyDescent="0.25"/>
  <cols>
    <col min="2" max="2" width="35.7109375" style="1" customWidth="1"/>
    <col min="3" max="4" width="11.28515625" style="85" customWidth="1"/>
    <col min="5" max="5" width="11.28515625" style="86" customWidth="1"/>
    <col min="6" max="6" width="11.28515625" style="85" customWidth="1"/>
    <col min="7" max="9" width="11.28515625" style="86" customWidth="1"/>
  </cols>
  <sheetData>
    <row r="1" spans="1:10" ht="18" x14ac:dyDescent="0.25">
      <c r="A1" s="2" t="s">
        <v>65</v>
      </c>
    </row>
    <row r="2" spans="1:10" ht="5.25" customHeight="1" x14ac:dyDescent="0.25"/>
    <row r="3" spans="1:10" ht="15.75" x14ac:dyDescent="0.25">
      <c r="A3" s="189" t="s">
        <v>70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5.25" customHeight="1" thickBot="1" x14ac:dyDescent="0.3">
      <c r="A4" s="4"/>
      <c r="B4" s="101"/>
      <c r="C4" s="87"/>
      <c r="D4" s="88"/>
      <c r="E4" s="89"/>
      <c r="F4" s="88"/>
      <c r="G4" s="89"/>
    </row>
    <row r="5" spans="1:10" ht="34.5" thickBot="1" x14ac:dyDescent="0.3">
      <c r="A5" s="109"/>
      <c r="B5" s="108"/>
      <c r="C5" s="110" t="s">
        <v>55</v>
      </c>
      <c r="D5" s="110" t="s">
        <v>68</v>
      </c>
      <c r="E5" s="110" t="s">
        <v>67</v>
      </c>
      <c r="F5" s="110" t="s">
        <v>66</v>
      </c>
      <c r="G5" s="110" t="s">
        <v>56</v>
      </c>
      <c r="H5" s="110" t="s">
        <v>57</v>
      </c>
      <c r="I5" s="111" t="s">
        <v>71</v>
      </c>
    </row>
    <row r="6" spans="1:10" s="5" customFormat="1" ht="15.75" customHeight="1" x14ac:dyDescent="0.25">
      <c r="A6" s="194" t="s">
        <v>3</v>
      </c>
      <c r="B6" s="195"/>
      <c r="C6" s="195"/>
      <c r="D6" s="195"/>
      <c r="E6" s="195"/>
      <c r="F6" s="195"/>
      <c r="G6" s="195"/>
      <c r="H6" s="195"/>
      <c r="I6" s="196"/>
    </row>
    <row r="7" spans="1:10" s="5" customFormat="1" ht="12.75" x14ac:dyDescent="0.2">
      <c r="A7" s="165" t="s">
        <v>4</v>
      </c>
      <c r="B7" s="166"/>
      <c r="C7" s="167">
        <f t="shared" ref="C7" si="0">SUM(C8:C9)</f>
        <v>26612</v>
      </c>
      <c r="D7" s="167">
        <f>SUM(D8:D9)</f>
        <v>30105</v>
      </c>
      <c r="E7" s="167">
        <f>SUM(E8:E9)</f>
        <v>32600</v>
      </c>
      <c r="F7" s="167">
        <f>SUM(F8:F9)</f>
        <v>33700</v>
      </c>
      <c r="G7" s="167">
        <f>SUM(G8:G9)</f>
        <v>37400</v>
      </c>
      <c r="H7" s="167">
        <f t="shared" ref="H7:I7" si="1">SUM(H8:H9)</f>
        <v>35900</v>
      </c>
      <c r="I7" s="167">
        <f t="shared" si="1"/>
        <v>37000</v>
      </c>
    </row>
    <row r="8" spans="1:10" s="5" customFormat="1" ht="12.75" x14ac:dyDescent="0.2">
      <c r="A8" s="169">
        <v>111</v>
      </c>
      <c r="B8" s="166" t="s">
        <v>49</v>
      </c>
      <c r="C8" s="176">
        <v>25040</v>
      </c>
      <c r="D8" s="170">
        <v>28585</v>
      </c>
      <c r="E8" s="170">
        <v>31000</v>
      </c>
      <c r="F8" s="170">
        <v>32000</v>
      </c>
      <c r="G8" s="170">
        <f>33000+2500</f>
        <v>35500</v>
      </c>
      <c r="H8" s="170">
        <v>34000</v>
      </c>
      <c r="I8" s="171">
        <v>35000</v>
      </c>
    </row>
    <row r="9" spans="1:10" s="5" customFormat="1" ht="12.75" x14ac:dyDescent="0.2">
      <c r="A9" s="169">
        <v>121</v>
      </c>
      <c r="B9" s="166" t="s">
        <v>0</v>
      </c>
      <c r="C9" s="176">
        <v>1572</v>
      </c>
      <c r="D9" s="170">
        <v>1520</v>
      </c>
      <c r="E9" s="170">
        <v>1600</v>
      </c>
      <c r="F9" s="170">
        <v>1700</v>
      </c>
      <c r="G9" s="170">
        <v>1900</v>
      </c>
      <c r="H9" s="170">
        <v>1900</v>
      </c>
      <c r="I9" s="171">
        <v>2000</v>
      </c>
    </row>
    <row r="10" spans="1:10" s="5" customFormat="1" ht="12.75" x14ac:dyDescent="0.2">
      <c r="A10" s="197"/>
      <c r="B10" s="198"/>
      <c r="C10" s="198"/>
      <c r="D10" s="198"/>
      <c r="E10" s="198"/>
      <c r="F10" s="198"/>
      <c r="G10" s="198"/>
      <c r="H10" s="198"/>
      <c r="I10" s="199"/>
    </row>
    <row r="11" spans="1:10" s="5" customFormat="1" ht="12.75" x14ac:dyDescent="0.2">
      <c r="A11" s="165" t="s">
        <v>50</v>
      </c>
      <c r="B11" s="172"/>
      <c r="C11" s="167">
        <f t="shared" ref="C11" si="2">SUM(C12:C15)</f>
        <v>1494</v>
      </c>
      <c r="D11" s="167">
        <f>SUM(D12:D15)</f>
        <v>2003</v>
      </c>
      <c r="E11" s="167">
        <f>SUM(E12:E15)</f>
        <v>1790</v>
      </c>
      <c r="F11" s="167">
        <f>SUM(F12:F15)</f>
        <v>1800</v>
      </c>
      <c r="G11" s="167">
        <f>SUM(G12:G15)</f>
        <v>1920</v>
      </c>
      <c r="H11" s="167">
        <f t="shared" ref="H11:I11" si="3">SUM(H12:H15)</f>
        <v>1940</v>
      </c>
      <c r="I11" s="168">
        <f t="shared" si="3"/>
        <v>2050</v>
      </c>
    </row>
    <row r="12" spans="1:10" s="5" customFormat="1" ht="12.75" x14ac:dyDescent="0.2">
      <c r="A12" s="175" t="s">
        <v>5</v>
      </c>
      <c r="B12" s="166" t="s">
        <v>6</v>
      </c>
      <c r="C12" s="177">
        <v>215</v>
      </c>
      <c r="D12" s="178">
        <v>205</v>
      </c>
      <c r="E12" s="178">
        <v>220</v>
      </c>
      <c r="F12" s="178">
        <v>200</v>
      </c>
      <c r="G12" s="178">
        <v>220</v>
      </c>
      <c r="H12" s="178">
        <v>220</v>
      </c>
      <c r="I12" s="179">
        <v>230</v>
      </c>
    </row>
    <row r="13" spans="1:10" s="5" customFormat="1" ht="12.75" x14ac:dyDescent="0.2">
      <c r="A13" s="169">
        <v>133006</v>
      </c>
      <c r="B13" s="166" t="s">
        <v>7</v>
      </c>
      <c r="C13" s="177">
        <v>8</v>
      </c>
      <c r="D13" s="178">
        <v>0</v>
      </c>
      <c r="E13" s="178">
        <v>20</v>
      </c>
      <c r="F13" s="178">
        <v>0</v>
      </c>
      <c r="G13" s="178">
        <v>0</v>
      </c>
      <c r="H13" s="178">
        <v>20</v>
      </c>
      <c r="I13" s="179">
        <v>20</v>
      </c>
    </row>
    <row r="14" spans="1:10" s="5" customFormat="1" ht="12.75" x14ac:dyDescent="0.2">
      <c r="A14" s="175" t="s">
        <v>8</v>
      </c>
      <c r="B14" s="166" t="s">
        <v>9</v>
      </c>
      <c r="C14" s="177">
        <v>0</v>
      </c>
      <c r="D14" s="178">
        <v>0</v>
      </c>
      <c r="E14" s="178">
        <v>0</v>
      </c>
      <c r="F14" s="178">
        <v>0</v>
      </c>
      <c r="G14" s="178">
        <v>0</v>
      </c>
      <c r="H14" s="178">
        <v>0</v>
      </c>
      <c r="I14" s="179">
        <v>0</v>
      </c>
    </row>
    <row r="15" spans="1:10" s="5" customFormat="1" ht="12.75" x14ac:dyDescent="0.2">
      <c r="A15" s="175" t="s">
        <v>10</v>
      </c>
      <c r="B15" s="166" t="s">
        <v>11</v>
      </c>
      <c r="C15" s="177">
        <v>1271</v>
      </c>
      <c r="D15" s="178">
        <v>1798</v>
      </c>
      <c r="E15" s="178">
        <v>1550</v>
      </c>
      <c r="F15" s="178">
        <v>1600</v>
      </c>
      <c r="G15" s="178">
        <v>1700</v>
      </c>
      <c r="H15" s="178">
        <v>1700</v>
      </c>
      <c r="I15" s="179">
        <v>1800</v>
      </c>
    </row>
    <row r="16" spans="1:10" s="5" customFormat="1" ht="12.75" x14ac:dyDescent="0.2">
      <c r="A16" s="200"/>
      <c r="B16" s="201"/>
      <c r="C16" s="201"/>
      <c r="D16" s="201"/>
      <c r="E16" s="201"/>
      <c r="F16" s="201"/>
      <c r="G16" s="201"/>
      <c r="H16" s="201"/>
      <c r="I16" s="202"/>
    </row>
    <row r="17" spans="1:9" s="5" customFormat="1" ht="12.75" x14ac:dyDescent="0.2">
      <c r="A17" s="165" t="s">
        <v>12</v>
      </c>
      <c r="B17" s="172"/>
      <c r="C17" s="167">
        <f t="shared" ref="C17" si="4">SUM(C18)</f>
        <v>2771</v>
      </c>
      <c r="D17" s="167">
        <f>SUM(D18)</f>
        <v>43</v>
      </c>
      <c r="E17" s="167">
        <f>SUM(E18)</f>
        <v>100</v>
      </c>
      <c r="F17" s="167">
        <f>SUM(F18)</f>
        <v>120</v>
      </c>
      <c r="G17" s="167">
        <f>SUM(G18)</f>
        <v>120</v>
      </c>
      <c r="H17" s="167">
        <f t="shared" ref="H17:I17" si="5">SUM(H18)</f>
        <v>120</v>
      </c>
      <c r="I17" s="168">
        <f t="shared" si="5"/>
        <v>200</v>
      </c>
    </row>
    <row r="18" spans="1:9" s="5" customFormat="1" ht="12.75" x14ac:dyDescent="0.2">
      <c r="A18" s="175" t="s">
        <v>13</v>
      </c>
      <c r="B18" s="166" t="s">
        <v>14</v>
      </c>
      <c r="C18" s="176">
        <v>2771</v>
      </c>
      <c r="D18" s="170">
        <v>43</v>
      </c>
      <c r="E18" s="170">
        <v>100</v>
      </c>
      <c r="F18" s="170">
        <v>120</v>
      </c>
      <c r="G18" s="170">
        <v>120</v>
      </c>
      <c r="H18" s="170">
        <v>120</v>
      </c>
      <c r="I18" s="171">
        <v>200</v>
      </c>
    </row>
    <row r="19" spans="1:9" s="5" customFormat="1" ht="12.75" x14ac:dyDescent="0.2">
      <c r="A19" s="203"/>
      <c r="B19" s="204"/>
      <c r="C19" s="204"/>
      <c r="D19" s="204"/>
      <c r="E19" s="204"/>
      <c r="F19" s="204"/>
      <c r="G19" s="204"/>
      <c r="H19" s="204"/>
      <c r="I19" s="205"/>
    </row>
    <row r="20" spans="1:9" s="5" customFormat="1" ht="12.75" x14ac:dyDescent="0.2">
      <c r="A20" s="165" t="s">
        <v>51</v>
      </c>
      <c r="B20" s="172"/>
      <c r="C20" s="167">
        <f t="shared" ref="C20" si="6">SUM(C21:C22)</f>
        <v>551</v>
      </c>
      <c r="D20" s="167">
        <f>SUM(D21:D22)</f>
        <v>328</v>
      </c>
      <c r="E20" s="167">
        <f>SUM(E21:E22)</f>
        <v>160</v>
      </c>
      <c r="F20" s="167">
        <f>SUM(F21:F22)</f>
        <v>830</v>
      </c>
      <c r="G20" s="167">
        <f>SUM(G21:G22)</f>
        <v>450</v>
      </c>
      <c r="H20" s="167">
        <f t="shared" ref="H20:I20" si="7">SUM(H21:H22)</f>
        <v>350</v>
      </c>
      <c r="I20" s="168">
        <f t="shared" si="7"/>
        <v>350</v>
      </c>
    </row>
    <row r="21" spans="1:9" s="5" customFormat="1" ht="12.75" x14ac:dyDescent="0.2">
      <c r="A21" s="175" t="s">
        <v>15</v>
      </c>
      <c r="B21" s="166" t="s">
        <v>16</v>
      </c>
      <c r="C21" s="176">
        <v>114</v>
      </c>
      <c r="D21" s="170">
        <v>69</v>
      </c>
      <c r="E21" s="170">
        <v>60</v>
      </c>
      <c r="F21" s="170">
        <v>240</v>
      </c>
      <c r="G21" s="170">
        <v>150</v>
      </c>
      <c r="H21" s="170">
        <v>150</v>
      </c>
      <c r="I21" s="171">
        <v>150</v>
      </c>
    </row>
    <row r="22" spans="1:9" s="5" customFormat="1" ht="12.75" x14ac:dyDescent="0.2">
      <c r="A22" s="169">
        <v>223001</v>
      </c>
      <c r="B22" s="166" t="s">
        <v>17</v>
      </c>
      <c r="C22" s="176">
        <v>437</v>
      </c>
      <c r="D22" s="170">
        <v>259</v>
      </c>
      <c r="E22" s="170">
        <v>100</v>
      </c>
      <c r="F22" s="170">
        <v>590</v>
      </c>
      <c r="G22" s="170">
        <v>300</v>
      </c>
      <c r="H22" s="170">
        <v>200</v>
      </c>
      <c r="I22" s="171">
        <v>200</v>
      </c>
    </row>
    <row r="23" spans="1:9" s="5" customFormat="1" ht="12.75" x14ac:dyDescent="0.2">
      <c r="A23" s="197"/>
      <c r="B23" s="198"/>
      <c r="C23" s="198"/>
      <c r="D23" s="198"/>
      <c r="E23" s="198"/>
      <c r="F23" s="198"/>
      <c r="G23" s="198"/>
      <c r="H23" s="198"/>
      <c r="I23" s="199"/>
    </row>
    <row r="24" spans="1:9" s="5" customFormat="1" ht="12.75" x14ac:dyDescent="0.2">
      <c r="A24" s="165" t="s">
        <v>18</v>
      </c>
      <c r="B24" s="166"/>
      <c r="C24" s="173">
        <f t="shared" ref="C24:G24" si="8">SUM(C25)</f>
        <v>5</v>
      </c>
      <c r="D24" s="173">
        <f t="shared" si="8"/>
        <v>28</v>
      </c>
      <c r="E24" s="173">
        <f t="shared" si="8"/>
        <v>30</v>
      </c>
      <c r="F24" s="173">
        <f t="shared" si="8"/>
        <v>27</v>
      </c>
      <c r="G24" s="173">
        <f t="shared" si="8"/>
        <v>5</v>
      </c>
      <c r="H24" s="173">
        <f t="shared" ref="H24" si="9">SUM(H25)</f>
        <v>5</v>
      </c>
      <c r="I24" s="174">
        <f t="shared" ref="I24" si="10">SUM(I25)</f>
        <v>5</v>
      </c>
    </row>
    <row r="25" spans="1:9" s="5" customFormat="1" ht="12.75" x14ac:dyDescent="0.2">
      <c r="A25" s="175">
        <v>242</v>
      </c>
      <c r="B25" s="166" t="s">
        <v>19</v>
      </c>
      <c r="C25" s="176">
        <v>5</v>
      </c>
      <c r="D25" s="170">
        <v>28</v>
      </c>
      <c r="E25" s="170">
        <v>30</v>
      </c>
      <c r="F25" s="170">
        <v>27</v>
      </c>
      <c r="G25" s="170">
        <v>5</v>
      </c>
      <c r="H25" s="170">
        <v>5</v>
      </c>
      <c r="I25" s="171">
        <v>5</v>
      </c>
    </row>
    <row r="26" spans="1:9" s="5" customFormat="1" ht="12.75" x14ac:dyDescent="0.2">
      <c r="A26" s="206"/>
      <c r="B26" s="207"/>
      <c r="C26" s="207"/>
      <c r="D26" s="207"/>
      <c r="E26" s="207"/>
      <c r="F26" s="207"/>
      <c r="G26" s="207"/>
      <c r="H26" s="207"/>
      <c r="I26" s="208"/>
    </row>
    <row r="27" spans="1:9" s="5" customFormat="1" ht="12.75" x14ac:dyDescent="0.2">
      <c r="A27" s="165" t="s">
        <v>52</v>
      </c>
      <c r="B27" s="172"/>
      <c r="C27" s="173">
        <f>SUM(C28:C30)</f>
        <v>331</v>
      </c>
      <c r="D27" s="173">
        <f t="shared" ref="D27:G27" si="11">SUM(D28:D30)</f>
        <v>205</v>
      </c>
      <c r="E27" s="173">
        <f t="shared" ref="E27" si="12">SUM(E28:E30)</f>
        <v>200</v>
      </c>
      <c r="F27" s="173">
        <f t="shared" si="11"/>
        <v>164</v>
      </c>
      <c r="G27" s="173">
        <f t="shared" si="11"/>
        <v>150</v>
      </c>
      <c r="H27" s="173">
        <f t="shared" ref="H27" si="13">SUM(H28:H30)</f>
        <v>100</v>
      </c>
      <c r="I27" s="174">
        <f t="shared" ref="I27" si="14">SUM(I28:I30)</f>
        <v>100</v>
      </c>
    </row>
    <row r="28" spans="1:9" s="5" customFormat="1" ht="12.75" x14ac:dyDescent="0.2">
      <c r="A28" s="175">
        <v>290006</v>
      </c>
      <c r="B28" s="166" t="s">
        <v>53</v>
      </c>
      <c r="C28" s="176">
        <v>0</v>
      </c>
      <c r="D28" s="176">
        <v>0</v>
      </c>
      <c r="E28" s="176">
        <v>0</v>
      </c>
      <c r="F28" s="176">
        <v>0</v>
      </c>
      <c r="G28" s="176">
        <v>0</v>
      </c>
      <c r="H28" s="170">
        <v>0</v>
      </c>
      <c r="I28" s="171">
        <v>0</v>
      </c>
    </row>
    <row r="29" spans="1:9" s="5" customFormat="1" ht="12.75" x14ac:dyDescent="0.2">
      <c r="A29" s="169">
        <v>292012</v>
      </c>
      <c r="B29" s="166" t="s">
        <v>20</v>
      </c>
      <c r="C29" s="176">
        <v>131</v>
      </c>
      <c r="D29" s="170">
        <v>205</v>
      </c>
      <c r="E29" s="170">
        <v>200</v>
      </c>
      <c r="F29" s="170">
        <v>164</v>
      </c>
      <c r="G29" s="170">
        <v>150</v>
      </c>
      <c r="H29" s="170">
        <v>100</v>
      </c>
      <c r="I29" s="171">
        <v>100</v>
      </c>
    </row>
    <row r="30" spans="1:9" s="5" customFormat="1" ht="12.75" x14ac:dyDescent="0.2">
      <c r="A30" s="169">
        <v>292027</v>
      </c>
      <c r="B30" s="166" t="s">
        <v>1</v>
      </c>
      <c r="C30" s="176">
        <v>200</v>
      </c>
      <c r="D30" s="170">
        <v>0</v>
      </c>
      <c r="E30" s="170">
        <v>0</v>
      </c>
      <c r="F30" s="170">
        <v>0</v>
      </c>
      <c r="G30" s="170">
        <v>0</v>
      </c>
      <c r="H30" s="170">
        <v>0</v>
      </c>
      <c r="I30" s="171">
        <v>0</v>
      </c>
    </row>
    <row r="31" spans="1:9" s="5" customFormat="1" ht="12.75" x14ac:dyDescent="0.2">
      <c r="A31" s="197"/>
      <c r="B31" s="198"/>
      <c r="C31" s="198"/>
      <c r="D31" s="198"/>
      <c r="E31" s="198"/>
      <c r="F31" s="198"/>
      <c r="G31" s="198"/>
      <c r="H31" s="198"/>
      <c r="I31" s="199"/>
    </row>
    <row r="32" spans="1:9" s="5" customFormat="1" ht="12.75" x14ac:dyDescent="0.2">
      <c r="A32" s="165" t="s">
        <v>21</v>
      </c>
      <c r="B32" s="166"/>
      <c r="C32" s="167">
        <f t="shared" ref="C32:G32" si="15">SUM(C33:C34)</f>
        <v>2837</v>
      </c>
      <c r="D32" s="167">
        <f t="shared" si="15"/>
        <v>923</v>
      </c>
      <c r="E32" s="167">
        <f t="shared" ref="E32" si="16">SUM(E33:E34)</f>
        <v>1000</v>
      </c>
      <c r="F32" s="167">
        <f t="shared" si="15"/>
        <v>2802</v>
      </c>
      <c r="G32" s="167">
        <f t="shared" si="15"/>
        <v>100</v>
      </c>
      <c r="H32" s="167">
        <f t="shared" ref="H32" si="17">SUM(H33:H34)</f>
        <v>1200</v>
      </c>
      <c r="I32" s="168">
        <f t="shared" ref="I32" si="18">SUM(I33:I34)</f>
        <v>1500</v>
      </c>
    </row>
    <row r="33" spans="1:9" s="5" customFormat="1" ht="12.75" x14ac:dyDescent="0.2">
      <c r="A33" s="169">
        <v>311</v>
      </c>
      <c r="B33" s="166" t="s">
        <v>2</v>
      </c>
      <c r="C33" s="170">
        <v>41</v>
      </c>
      <c r="D33" s="170">
        <v>0</v>
      </c>
      <c r="E33" s="170">
        <v>0</v>
      </c>
      <c r="F33" s="170">
        <v>2000</v>
      </c>
      <c r="G33" s="170">
        <v>0</v>
      </c>
      <c r="H33" s="170">
        <v>1000</v>
      </c>
      <c r="I33" s="171">
        <v>1000</v>
      </c>
    </row>
    <row r="34" spans="1:9" s="5" customFormat="1" ht="12.75" x14ac:dyDescent="0.2">
      <c r="A34" s="169">
        <v>312</v>
      </c>
      <c r="B34" s="166" t="s">
        <v>54</v>
      </c>
      <c r="C34" s="170">
        <v>2796</v>
      </c>
      <c r="D34" s="170">
        <v>923</v>
      </c>
      <c r="E34" s="170">
        <v>1000</v>
      </c>
      <c r="F34" s="170">
        <v>802</v>
      </c>
      <c r="G34" s="170">
        <v>100</v>
      </c>
      <c r="H34" s="170">
        <v>200</v>
      </c>
      <c r="I34" s="171">
        <v>500</v>
      </c>
    </row>
    <row r="35" spans="1:9" s="5" customFormat="1" ht="15.75" thickBot="1" x14ac:dyDescent="0.3">
      <c r="A35" s="184" t="s">
        <v>22</v>
      </c>
      <c r="B35" s="185"/>
      <c r="C35" s="116">
        <f t="shared" ref="C35:I35" si="19">C32+C27+C24+C20+C17+C11+C7</f>
        <v>34601</v>
      </c>
      <c r="D35" s="116">
        <f t="shared" si="19"/>
        <v>33635</v>
      </c>
      <c r="E35" s="116">
        <f t="shared" ref="E35" si="20">E32+E27+E24+E20+E17+E11+E7</f>
        <v>35880</v>
      </c>
      <c r="F35" s="116">
        <f t="shared" si="19"/>
        <v>39443</v>
      </c>
      <c r="G35" s="116">
        <f t="shared" si="19"/>
        <v>40145</v>
      </c>
      <c r="H35" s="116">
        <f t="shared" si="19"/>
        <v>39615</v>
      </c>
      <c r="I35" s="117">
        <f t="shared" si="19"/>
        <v>41205</v>
      </c>
    </row>
    <row r="36" spans="1:9" s="5" customFormat="1" ht="16.5" customHeight="1" thickBot="1" x14ac:dyDescent="0.3">
      <c r="A36" s="190"/>
      <c r="B36" s="191"/>
      <c r="C36" s="191"/>
      <c r="D36" s="191"/>
      <c r="E36" s="191"/>
      <c r="F36" s="191"/>
      <c r="G36" s="84"/>
      <c r="H36" s="118"/>
      <c r="I36" s="119"/>
    </row>
    <row r="37" spans="1:9" ht="15.75" thickBot="1" x14ac:dyDescent="0.3">
      <c r="A37" s="182" t="s">
        <v>23</v>
      </c>
      <c r="B37" s="183"/>
      <c r="C37" s="114">
        <v>0</v>
      </c>
      <c r="D37" s="114">
        <v>191</v>
      </c>
      <c r="E37" s="120">
        <v>0</v>
      </c>
      <c r="F37" s="114">
        <v>0</v>
      </c>
      <c r="G37" s="120">
        <v>0</v>
      </c>
      <c r="H37" s="120">
        <v>0</v>
      </c>
      <c r="I37" s="121">
        <v>0</v>
      </c>
    </row>
    <row r="38" spans="1:9" s="5" customFormat="1" ht="15" customHeight="1" thickBot="1" x14ac:dyDescent="0.25">
      <c r="A38" s="192"/>
      <c r="B38" s="193"/>
      <c r="C38" s="193"/>
      <c r="D38" s="193"/>
      <c r="E38" s="193"/>
      <c r="F38" s="193"/>
      <c r="G38" s="122"/>
      <c r="H38" s="123"/>
      <c r="I38" s="124"/>
    </row>
    <row r="39" spans="1:9" s="5" customFormat="1" ht="15.75" thickBot="1" x14ac:dyDescent="0.3">
      <c r="A39" s="182" t="s">
        <v>24</v>
      </c>
      <c r="B39" s="183"/>
      <c r="C39" s="114">
        <v>15581</v>
      </c>
      <c r="D39" s="114">
        <v>21000</v>
      </c>
      <c r="E39" s="114">
        <v>0</v>
      </c>
      <c r="F39" s="114">
        <v>30766</v>
      </c>
      <c r="G39" s="114">
        <v>0</v>
      </c>
      <c r="H39" s="125">
        <v>0</v>
      </c>
      <c r="I39" s="126">
        <v>0</v>
      </c>
    </row>
    <row r="40" spans="1:9" s="5" customFormat="1" ht="13.5" thickBot="1" x14ac:dyDescent="0.25">
      <c r="A40" s="186"/>
      <c r="B40" s="187"/>
      <c r="C40" s="187"/>
      <c r="D40" s="187"/>
      <c r="E40" s="187"/>
      <c r="F40" s="187"/>
      <c r="G40" s="187"/>
      <c r="H40" s="187"/>
      <c r="I40" s="188"/>
    </row>
    <row r="41" spans="1:9" s="5" customFormat="1" ht="15.75" thickBot="1" x14ac:dyDescent="0.3">
      <c r="A41" s="180" t="s">
        <v>25</v>
      </c>
      <c r="B41" s="181"/>
      <c r="C41" s="127">
        <f t="shared" ref="C41:I41" si="21">C39+C37+C35</f>
        <v>50182</v>
      </c>
      <c r="D41" s="127">
        <f t="shared" si="21"/>
        <v>54826</v>
      </c>
      <c r="E41" s="127">
        <f t="shared" ref="E41" si="22">E39+E37+E35</f>
        <v>35880</v>
      </c>
      <c r="F41" s="127">
        <f t="shared" si="21"/>
        <v>70209</v>
      </c>
      <c r="G41" s="127">
        <f t="shared" si="21"/>
        <v>40145</v>
      </c>
      <c r="H41" s="127">
        <f t="shared" si="21"/>
        <v>39615</v>
      </c>
      <c r="I41" s="127">
        <f t="shared" si="21"/>
        <v>41205</v>
      </c>
    </row>
    <row r="42" spans="1:9" s="5" customFormat="1" x14ac:dyDescent="0.25">
      <c r="A42"/>
      <c r="B42" s="102"/>
      <c r="C42" s="91"/>
      <c r="D42" s="91"/>
      <c r="E42" s="92"/>
      <c r="F42" s="91"/>
      <c r="G42" s="92"/>
      <c r="H42" s="92"/>
      <c r="I42" s="92"/>
    </row>
    <row r="43" spans="1:9" s="5" customFormat="1" ht="12.75" x14ac:dyDescent="0.2">
      <c r="B43" s="1"/>
      <c r="C43" s="87"/>
      <c r="D43" s="88"/>
      <c r="E43" s="86"/>
      <c r="F43" s="88"/>
      <c r="G43" s="86"/>
      <c r="H43" s="92"/>
      <c r="I43" s="92"/>
    </row>
    <row r="44" spans="1:9" s="5" customFormat="1" ht="12.75" x14ac:dyDescent="0.2">
      <c r="B44" s="103"/>
      <c r="C44" s="93"/>
      <c r="D44" s="93"/>
      <c r="E44" s="94"/>
      <c r="F44" s="93"/>
      <c r="G44" s="94"/>
      <c r="H44" s="92"/>
      <c r="I44" s="92"/>
    </row>
    <row r="45" spans="1:9" s="5" customFormat="1" ht="12.75" x14ac:dyDescent="0.2">
      <c r="B45" s="104"/>
      <c r="C45" s="90"/>
      <c r="D45" s="90"/>
      <c r="E45" s="94"/>
      <c r="F45" s="90"/>
      <c r="G45" s="94"/>
      <c r="H45" s="92"/>
      <c r="I45" s="92"/>
    </row>
    <row r="46" spans="1:9" s="5" customFormat="1" ht="12.75" x14ac:dyDescent="0.2">
      <c r="B46" s="105"/>
      <c r="C46" s="91"/>
      <c r="D46" s="91"/>
      <c r="E46" s="95"/>
      <c r="F46" s="91"/>
      <c r="G46" s="95"/>
      <c r="H46" s="92"/>
      <c r="I46" s="92"/>
    </row>
    <row r="47" spans="1:9" s="5" customFormat="1" ht="12.75" x14ac:dyDescent="0.2">
      <c r="B47" s="103"/>
      <c r="C47" s="93"/>
      <c r="D47" s="93"/>
      <c r="E47" s="94"/>
      <c r="F47" s="93"/>
      <c r="G47" s="94"/>
      <c r="H47" s="92"/>
      <c r="I47" s="92"/>
    </row>
    <row r="48" spans="1:9" s="5" customFormat="1" ht="12.75" x14ac:dyDescent="0.2">
      <c r="B48" s="103"/>
      <c r="C48" s="90"/>
      <c r="D48" s="90"/>
      <c r="E48" s="94"/>
      <c r="F48" s="90"/>
      <c r="G48" s="94"/>
      <c r="H48" s="92"/>
      <c r="I48" s="92"/>
    </row>
    <row r="49" spans="2:9" s="5" customFormat="1" ht="12.75" x14ac:dyDescent="0.2">
      <c r="B49" s="103"/>
      <c r="C49" s="93"/>
      <c r="D49" s="93"/>
      <c r="E49" s="94"/>
      <c r="F49" s="93"/>
      <c r="G49" s="94"/>
      <c r="H49" s="92"/>
      <c r="I49" s="92"/>
    </row>
    <row r="50" spans="2:9" s="5" customFormat="1" ht="12.75" x14ac:dyDescent="0.2">
      <c r="B50" s="103"/>
      <c r="C50" s="93"/>
      <c r="D50" s="93"/>
      <c r="E50" s="94"/>
      <c r="F50" s="93"/>
      <c r="G50" s="94"/>
      <c r="H50" s="92"/>
      <c r="I50" s="92"/>
    </row>
    <row r="51" spans="2:9" s="5" customFormat="1" ht="12.75" x14ac:dyDescent="0.2">
      <c r="B51" s="103"/>
      <c r="C51" s="90"/>
      <c r="D51" s="90"/>
      <c r="E51" s="94"/>
      <c r="F51" s="90"/>
      <c r="G51" s="94"/>
      <c r="H51" s="92"/>
      <c r="I51" s="92"/>
    </row>
    <row r="52" spans="2:9" s="5" customFormat="1" ht="12.75" x14ac:dyDescent="0.2">
      <c r="B52" s="103"/>
      <c r="C52" s="90"/>
      <c r="D52" s="90"/>
      <c r="E52" s="94"/>
      <c r="F52" s="90"/>
      <c r="G52" s="94"/>
      <c r="H52" s="92"/>
      <c r="I52" s="92"/>
    </row>
    <row r="53" spans="2:9" s="5" customFormat="1" ht="12.75" x14ac:dyDescent="0.2">
      <c r="B53" s="103"/>
      <c r="C53" s="90"/>
      <c r="D53" s="90"/>
      <c r="E53" s="94"/>
      <c r="F53" s="90"/>
      <c r="G53" s="94"/>
      <c r="H53" s="92"/>
      <c r="I53" s="92"/>
    </row>
    <row r="54" spans="2:9" s="5" customFormat="1" ht="12.75" x14ac:dyDescent="0.2">
      <c r="B54" s="103"/>
      <c r="C54" s="90"/>
      <c r="D54" s="90"/>
      <c r="E54" s="94"/>
      <c r="F54" s="90"/>
      <c r="G54" s="94"/>
      <c r="H54" s="92"/>
      <c r="I54" s="92"/>
    </row>
    <row r="55" spans="2:9" s="5" customFormat="1" ht="12.75" x14ac:dyDescent="0.2">
      <c r="B55" s="103"/>
      <c r="C55" s="90"/>
      <c r="D55" s="90"/>
      <c r="E55" s="94"/>
      <c r="F55" s="90"/>
      <c r="G55" s="94"/>
      <c r="H55" s="92"/>
      <c r="I55" s="92"/>
    </row>
    <row r="56" spans="2:9" s="5" customFormat="1" ht="12.75" x14ac:dyDescent="0.2">
      <c r="B56" s="103"/>
      <c r="C56" s="90"/>
      <c r="D56" s="90"/>
      <c r="E56" s="94"/>
      <c r="F56" s="90"/>
      <c r="G56" s="94"/>
      <c r="H56" s="92"/>
      <c r="I56" s="92"/>
    </row>
    <row r="57" spans="2:9" s="5" customFormat="1" ht="12.75" x14ac:dyDescent="0.2">
      <c r="B57" s="103"/>
      <c r="C57" s="93"/>
      <c r="D57" s="93"/>
      <c r="E57" s="94"/>
      <c r="F57" s="93"/>
      <c r="G57" s="94"/>
      <c r="H57" s="92"/>
      <c r="I57" s="92"/>
    </row>
    <row r="58" spans="2:9" s="5" customFormat="1" ht="12.75" x14ac:dyDescent="0.2">
      <c r="B58" s="103"/>
      <c r="C58" s="90"/>
      <c r="D58" s="90"/>
      <c r="E58" s="94"/>
      <c r="F58" s="90"/>
      <c r="G58" s="94"/>
      <c r="H58" s="92"/>
      <c r="I58" s="92"/>
    </row>
    <row r="59" spans="2:9" s="5" customFormat="1" ht="12.75" x14ac:dyDescent="0.2">
      <c r="B59" s="103"/>
      <c r="C59" s="93"/>
      <c r="D59" s="93"/>
      <c r="E59" s="94"/>
      <c r="F59" s="93"/>
      <c r="G59" s="94"/>
      <c r="H59" s="92"/>
      <c r="I59" s="92"/>
    </row>
    <row r="60" spans="2:9" s="5" customFormat="1" ht="12.75" x14ac:dyDescent="0.2">
      <c r="B60" s="103"/>
      <c r="C60" s="93"/>
      <c r="D60" s="93"/>
      <c r="E60" s="94"/>
      <c r="F60" s="93"/>
      <c r="G60" s="94"/>
      <c r="H60" s="92"/>
      <c r="I60" s="92"/>
    </row>
    <row r="61" spans="2:9" s="5" customFormat="1" ht="12.75" x14ac:dyDescent="0.2">
      <c r="B61" s="103"/>
      <c r="C61" s="93"/>
      <c r="D61" s="93"/>
      <c r="E61" s="94"/>
      <c r="F61" s="93"/>
      <c r="G61" s="94"/>
      <c r="H61" s="92"/>
      <c r="I61" s="92"/>
    </row>
    <row r="62" spans="2:9" s="5" customFormat="1" ht="12.75" x14ac:dyDescent="0.2">
      <c r="B62" s="103"/>
      <c r="C62" s="93"/>
      <c r="D62" s="93"/>
      <c r="E62" s="94"/>
      <c r="F62" s="93"/>
      <c r="G62" s="94"/>
      <c r="H62" s="92"/>
      <c r="I62" s="92"/>
    </row>
    <row r="63" spans="2:9" s="5" customFormat="1" ht="12.75" x14ac:dyDescent="0.2">
      <c r="B63" s="103"/>
      <c r="C63" s="93"/>
      <c r="D63" s="93"/>
      <c r="E63" s="94"/>
      <c r="F63" s="93"/>
      <c r="G63" s="94"/>
      <c r="H63" s="92"/>
      <c r="I63" s="92"/>
    </row>
    <row r="64" spans="2:9" s="5" customFormat="1" ht="12.75" x14ac:dyDescent="0.2">
      <c r="B64" s="103"/>
      <c r="C64" s="93"/>
      <c r="D64" s="93"/>
      <c r="E64" s="94"/>
      <c r="F64" s="93"/>
      <c r="G64" s="94"/>
      <c r="H64" s="92"/>
      <c r="I64" s="92"/>
    </row>
    <row r="65" spans="1:9" s="5" customFormat="1" ht="15.75" x14ac:dyDescent="0.25">
      <c r="A65" s="7"/>
      <c r="B65" s="103"/>
      <c r="C65" s="90"/>
      <c r="D65" s="90"/>
      <c r="E65" s="94"/>
      <c r="F65" s="90"/>
      <c r="G65" s="94"/>
      <c r="H65" s="92"/>
      <c r="I65" s="92"/>
    </row>
    <row r="66" spans="1:9" s="7" customFormat="1" ht="15.75" x14ac:dyDescent="0.25">
      <c r="A66" s="8"/>
      <c r="B66" s="105"/>
      <c r="C66" s="91"/>
      <c r="D66" s="91"/>
      <c r="E66" s="95"/>
      <c r="F66" s="91"/>
      <c r="G66" s="95"/>
      <c r="H66" s="96"/>
      <c r="I66" s="96"/>
    </row>
    <row r="67" spans="1:9" s="8" customFormat="1" ht="15.75" x14ac:dyDescent="0.25">
      <c r="A67"/>
      <c r="B67" s="105"/>
      <c r="C67" s="90"/>
      <c r="D67" s="90"/>
      <c r="E67" s="94"/>
      <c r="F67" s="90"/>
      <c r="G67" s="94"/>
      <c r="H67" s="92"/>
      <c r="I67" s="92"/>
    </row>
    <row r="68" spans="1:9" x14ac:dyDescent="0.25">
      <c r="B68" s="103"/>
      <c r="C68" s="97"/>
      <c r="D68" s="97"/>
      <c r="E68" s="94"/>
      <c r="F68" s="97"/>
      <c r="G68" s="94"/>
    </row>
    <row r="69" spans="1:9" ht="15.75" x14ac:dyDescent="0.25">
      <c r="A69" s="7"/>
      <c r="B69" s="103"/>
      <c r="C69" s="98"/>
      <c r="D69" s="98"/>
      <c r="E69" s="94"/>
      <c r="F69" s="98"/>
      <c r="G69" s="94"/>
    </row>
    <row r="70" spans="1:9" s="7" customFormat="1" ht="15.75" x14ac:dyDescent="0.25">
      <c r="A70"/>
      <c r="B70" s="105"/>
      <c r="C70" s="91"/>
      <c r="D70" s="91"/>
      <c r="E70" s="94"/>
      <c r="F70" s="91"/>
      <c r="G70" s="94"/>
      <c r="H70" s="96"/>
      <c r="I70" s="96"/>
    </row>
    <row r="71" spans="1:9" ht="15.75" x14ac:dyDescent="0.25">
      <c r="A71" s="8"/>
      <c r="B71" s="105"/>
      <c r="C71" s="87"/>
      <c r="D71" s="88"/>
      <c r="E71" s="94"/>
      <c r="F71" s="88"/>
      <c r="G71" s="94"/>
    </row>
    <row r="72" spans="1:9" s="8" customFormat="1" ht="15.75" x14ac:dyDescent="0.25">
      <c r="A72"/>
      <c r="B72" s="105"/>
      <c r="C72" s="90"/>
      <c r="D72" s="90"/>
      <c r="E72" s="94"/>
      <c r="F72" s="90"/>
      <c r="G72" s="94"/>
      <c r="H72" s="92"/>
      <c r="I72" s="92"/>
    </row>
    <row r="73" spans="1:9" ht="15.75" x14ac:dyDescent="0.25">
      <c r="A73" s="7"/>
      <c r="B73" s="106"/>
      <c r="C73" s="97"/>
      <c r="D73" s="97"/>
      <c r="E73" s="94"/>
      <c r="F73" s="97"/>
      <c r="G73" s="94"/>
    </row>
    <row r="74" spans="1:9" s="7" customFormat="1" ht="15.75" x14ac:dyDescent="0.25">
      <c r="A74"/>
      <c r="B74" s="105"/>
      <c r="C74" s="99"/>
      <c r="D74" s="99"/>
      <c r="E74" s="94"/>
      <c r="F74" s="99"/>
      <c r="G74" s="94"/>
      <c r="H74" s="96"/>
      <c r="I74" s="96"/>
    </row>
    <row r="75" spans="1:9" x14ac:dyDescent="0.25">
      <c r="A75" s="10"/>
      <c r="B75" s="105"/>
      <c r="C75" s="87"/>
      <c r="D75" s="88"/>
      <c r="E75" s="94"/>
      <c r="F75" s="88"/>
      <c r="G75" s="94"/>
    </row>
    <row r="76" spans="1:9" s="10" customFormat="1" ht="12.75" x14ac:dyDescent="0.2">
      <c r="B76" s="105"/>
      <c r="C76" s="91"/>
      <c r="D76" s="91"/>
      <c r="E76" s="95"/>
      <c r="F76" s="91"/>
      <c r="G76" s="95"/>
      <c r="H76" s="96"/>
      <c r="I76" s="96"/>
    </row>
    <row r="77" spans="1:9" s="10" customFormat="1" ht="12.75" x14ac:dyDescent="0.2">
      <c r="B77" s="105"/>
      <c r="C77" s="91"/>
      <c r="D77" s="91"/>
      <c r="E77" s="94"/>
      <c r="F77" s="91"/>
      <c r="G77" s="94"/>
      <c r="H77" s="96"/>
      <c r="I77" s="96"/>
    </row>
    <row r="78" spans="1:9" s="10" customFormat="1" ht="12.75" x14ac:dyDescent="0.2">
      <c r="B78" s="105"/>
      <c r="C78" s="99"/>
      <c r="D78" s="99"/>
      <c r="E78" s="94"/>
      <c r="F78" s="99"/>
      <c r="G78" s="94"/>
      <c r="H78" s="96"/>
      <c r="I78" s="96"/>
    </row>
    <row r="79" spans="1:9" s="10" customFormat="1" ht="12.75" x14ac:dyDescent="0.2">
      <c r="B79" s="105"/>
      <c r="C79" s="99"/>
      <c r="D79" s="99"/>
      <c r="E79" s="94"/>
      <c r="F79" s="99"/>
      <c r="G79" s="94"/>
      <c r="H79" s="96"/>
      <c r="I79" s="96"/>
    </row>
    <row r="80" spans="1:9" s="10" customFormat="1" x14ac:dyDescent="0.25">
      <c r="A80"/>
      <c r="B80" s="105"/>
      <c r="C80" s="91"/>
      <c r="D80" s="91"/>
      <c r="E80" s="95"/>
      <c r="F80" s="91"/>
      <c r="G80" s="95"/>
      <c r="H80" s="96"/>
      <c r="I80" s="96"/>
    </row>
    <row r="81" spans="2:7" x14ac:dyDescent="0.25">
      <c r="B81" s="107"/>
      <c r="C81" s="87"/>
      <c r="D81" s="88"/>
      <c r="E81" s="87"/>
      <c r="F81" s="88"/>
      <c r="G81" s="87"/>
    </row>
    <row r="82" spans="2:7" x14ac:dyDescent="0.25">
      <c r="B82" s="107"/>
      <c r="C82" s="87"/>
      <c r="D82" s="88"/>
      <c r="E82" s="87"/>
      <c r="F82" s="88"/>
      <c r="G82" s="87"/>
    </row>
    <row r="83" spans="2:7" x14ac:dyDescent="0.25">
      <c r="B83" s="107"/>
      <c r="C83" s="87"/>
      <c r="D83" s="88"/>
      <c r="E83" s="87"/>
      <c r="F83" s="88"/>
      <c r="G83" s="87"/>
    </row>
    <row r="84" spans="2:7" x14ac:dyDescent="0.25">
      <c r="B84" s="107"/>
      <c r="C84" s="87"/>
      <c r="D84" s="88"/>
      <c r="E84" s="87"/>
      <c r="F84" s="88"/>
      <c r="G84" s="87"/>
    </row>
    <row r="85" spans="2:7" x14ac:dyDescent="0.25">
      <c r="B85" s="107"/>
      <c r="C85" s="87"/>
      <c r="D85" s="88"/>
      <c r="E85" s="87"/>
      <c r="F85" s="88"/>
      <c r="G85" s="87"/>
    </row>
    <row r="86" spans="2:7" x14ac:dyDescent="0.25">
      <c r="B86" s="107"/>
      <c r="C86" s="87"/>
      <c r="D86" s="88"/>
      <c r="E86" s="87"/>
      <c r="F86" s="88"/>
      <c r="G86" s="87"/>
    </row>
    <row r="87" spans="2:7" x14ac:dyDescent="0.25">
      <c r="B87" s="107"/>
      <c r="C87" s="87"/>
      <c r="D87" s="88"/>
      <c r="E87" s="87"/>
      <c r="F87" s="88"/>
      <c r="G87" s="87"/>
    </row>
    <row r="88" spans="2:7" x14ac:dyDescent="0.25">
      <c r="B88" s="107"/>
      <c r="C88" s="87"/>
      <c r="D88" s="88"/>
      <c r="E88" s="87"/>
      <c r="F88" s="88"/>
      <c r="G88" s="87"/>
    </row>
    <row r="89" spans="2:7" x14ac:dyDescent="0.25">
      <c r="B89" s="107"/>
      <c r="C89" s="87"/>
      <c r="D89" s="88"/>
      <c r="E89" s="87"/>
      <c r="F89" s="88"/>
      <c r="G89" s="87"/>
    </row>
    <row r="90" spans="2:7" x14ac:dyDescent="0.25">
      <c r="B90" s="107"/>
      <c r="C90" s="87"/>
      <c r="D90" s="88"/>
      <c r="E90" s="87"/>
      <c r="F90" s="88"/>
      <c r="G90" s="87"/>
    </row>
    <row r="91" spans="2:7" x14ac:dyDescent="0.25">
      <c r="B91" s="107"/>
      <c r="C91" s="100"/>
      <c r="D91" s="100"/>
      <c r="E91" s="100"/>
      <c r="F91" s="100"/>
      <c r="G91" s="100"/>
    </row>
    <row r="92" spans="2:7" x14ac:dyDescent="0.25">
      <c r="B92" s="107"/>
      <c r="C92" s="100"/>
      <c r="D92" s="100"/>
      <c r="E92" s="100"/>
      <c r="F92" s="100"/>
      <c r="G92" s="100"/>
    </row>
    <row r="93" spans="2:7" x14ac:dyDescent="0.25">
      <c r="B93" s="107"/>
      <c r="C93" s="100"/>
      <c r="D93" s="100"/>
      <c r="E93" s="100"/>
      <c r="F93" s="100"/>
      <c r="G93" s="100"/>
    </row>
    <row r="94" spans="2:7" x14ac:dyDescent="0.25">
      <c r="B94" s="107"/>
      <c r="C94" s="100"/>
      <c r="D94" s="100"/>
      <c r="E94" s="100"/>
      <c r="F94" s="100"/>
      <c r="G94" s="100"/>
    </row>
    <row r="95" spans="2:7" x14ac:dyDescent="0.25">
      <c r="B95" s="107"/>
      <c r="C95" s="100"/>
      <c r="D95" s="100"/>
      <c r="E95" s="100"/>
      <c r="F95" s="100"/>
      <c r="G95" s="100"/>
    </row>
    <row r="96" spans="2:7" x14ac:dyDescent="0.25">
      <c r="B96" s="107"/>
      <c r="C96" s="100"/>
      <c r="D96" s="100"/>
      <c r="E96" s="100"/>
      <c r="F96" s="100"/>
      <c r="G96" s="100"/>
    </row>
    <row r="97" spans="2:7" x14ac:dyDescent="0.25">
      <c r="B97" s="107"/>
      <c r="C97" s="100"/>
      <c r="D97" s="100"/>
      <c r="E97" s="100"/>
      <c r="F97" s="100"/>
      <c r="G97" s="100"/>
    </row>
    <row r="98" spans="2:7" x14ac:dyDescent="0.25">
      <c r="B98" s="107"/>
      <c r="C98" s="100"/>
      <c r="D98" s="100"/>
      <c r="E98" s="100"/>
      <c r="F98" s="100"/>
      <c r="G98" s="100"/>
    </row>
    <row r="99" spans="2:7" x14ac:dyDescent="0.25">
      <c r="B99" s="107"/>
      <c r="C99" s="100"/>
      <c r="D99" s="100"/>
      <c r="E99" s="100"/>
      <c r="F99" s="100"/>
      <c r="G99" s="100"/>
    </row>
    <row r="100" spans="2:7" x14ac:dyDescent="0.25">
      <c r="B100" s="107"/>
      <c r="C100" s="100"/>
      <c r="D100" s="100"/>
      <c r="E100" s="100"/>
      <c r="F100" s="100"/>
      <c r="G100" s="100"/>
    </row>
    <row r="101" spans="2:7" x14ac:dyDescent="0.25">
      <c r="B101" s="107"/>
      <c r="C101" s="100"/>
      <c r="D101" s="100"/>
      <c r="E101" s="100"/>
      <c r="F101" s="100"/>
      <c r="G101" s="100"/>
    </row>
    <row r="102" spans="2:7" x14ac:dyDescent="0.25">
      <c r="B102" s="107"/>
      <c r="C102" s="100"/>
      <c r="D102" s="100"/>
      <c r="E102" s="100"/>
      <c r="F102" s="100"/>
      <c r="G102" s="100"/>
    </row>
    <row r="103" spans="2:7" x14ac:dyDescent="0.25">
      <c r="B103" s="107"/>
      <c r="C103" s="100"/>
      <c r="D103" s="100"/>
      <c r="E103" s="100"/>
      <c r="F103" s="100"/>
      <c r="G103" s="100"/>
    </row>
    <row r="104" spans="2:7" x14ac:dyDescent="0.25">
      <c r="B104" s="107"/>
      <c r="C104" s="100"/>
      <c r="D104" s="100"/>
      <c r="E104" s="100"/>
      <c r="F104" s="100"/>
      <c r="G104" s="100"/>
    </row>
    <row r="105" spans="2:7" x14ac:dyDescent="0.25">
      <c r="B105" s="107"/>
      <c r="C105" s="100"/>
      <c r="D105" s="100"/>
      <c r="E105" s="100"/>
      <c r="F105" s="100"/>
      <c r="G105" s="100"/>
    </row>
    <row r="106" spans="2:7" x14ac:dyDescent="0.25">
      <c r="B106" s="107"/>
      <c r="C106" s="100"/>
      <c r="D106" s="100"/>
      <c r="E106" s="100"/>
      <c r="F106" s="100"/>
      <c r="G106" s="100"/>
    </row>
    <row r="107" spans="2:7" x14ac:dyDescent="0.25">
      <c r="B107" s="107"/>
      <c r="C107" s="100"/>
      <c r="D107" s="100"/>
      <c r="E107" s="100"/>
      <c r="F107" s="100"/>
      <c r="G107" s="100"/>
    </row>
    <row r="108" spans="2:7" x14ac:dyDescent="0.25">
      <c r="B108" s="107"/>
      <c r="C108" s="100"/>
      <c r="D108" s="100"/>
      <c r="E108" s="100"/>
      <c r="F108" s="100"/>
      <c r="G108" s="100"/>
    </row>
    <row r="109" spans="2:7" x14ac:dyDescent="0.25">
      <c r="B109" s="107"/>
      <c r="C109" s="100"/>
      <c r="D109" s="100"/>
      <c r="E109" s="100"/>
      <c r="F109" s="100"/>
      <c r="G109" s="100"/>
    </row>
    <row r="110" spans="2:7" x14ac:dyDescent="0.25">
      <c r="B110" s="107"/>
      <c r="C110" s="100"/>
      <c r="D110" s="100"/>
      <c r="E110" s="100"/>
      <c r="F110" s="100"/>
      <c r="G110" s="100"/>
    </row>
    <row r="111" spans="2:7" x14ac:dyDescent="0.25">
      <c r="B111" s="107"/>
      <c r="C111" s="100"/>
      <c r="D111" s="100"/>
      <c r="E111" s="100"/>
      <c r="F111" s="100"/>
      <c r="G111" s="100"/>
    </row>
    <row r="112" spans="2:7" x14ac:dyDescent="0.25">
      <c r="B112" s="107"/>
      <c r="C112" s="100"/>
      <c r="D112" s="100"/>
      <c r="E112" s="100"/>
      <c r="F112" s="100"/>
      <c r="G112" s="100"/>
    </row>
    <row r="113" spans="2:7" x14ac:dyDescent="0.25">
      <c r="B113" s="107"/>
      <c r="C113" s="100"/>
      <c r="D113" s="100"/>
      <c r="E113" s="100"/>
      <c r="F113" s="100"/>
      <c r="G113" s="100"/>
    </row>
    <row r="114" spans="2:7" x14ac:dyDescent="0.25">
      <c r="B114" s="107"/>
      <c r="C114" s="100"/>
      <c r="D114" s="100"/>
      <c r="E114" s="100"/>
      <c r="F114" s="100"/>
      <c r="G114" s="100"/>
    </row>
    <row r="115" spans="2:7" x14ac:dyDescent="0.25">
      <c r="B115" s="107"/>
      <c r="C115" s="100"/>
      <c r="D115" s="100"/>
      <c r="E115" s="100"/>
      <c r="F115" s="100"/>
      <c r="G115" s="100"/>
    </row>
    <row r="116" spans="2:7" x14ac:dyDescent="0.25">
      <c r="B116" s="107"/>
      <c r="C116" s="100"/>
      <c r="D116" s="100"/>
      <c r="E116" s="100"/>
      <c r="F116" s="100"/>
      <c r="G116" s="100"/>
    </row>
    <row r="117" spans="2:7" x14ac:dyDescent="0.25">
      <c r="B117" s="107"/>
      <c r="C117" s="100"/>
      <c r="D117" s="100"/>
      <c r="E117" s="100"/>
      <c r="F117" s="100"/>
      <c r="G117" s="100"/>
    </row>
    <row r="118" spans="2:7" x14ac:dyDescent="0.25">
      <c r="B118" s="107"/>
      <c r="C118" s="100"/>
      <c r="D118" s="100"/>
      <c r="E118" s="100"/>
      <c r="F118" s="100"/>
      <c r="G118" s="100"/>
    </row>
    <row r="119" spans="2:7" x14ac:dyDescent="0.25">
      <c r="B119" s="107"/>
      <c r="C119" s="100"/>
      <c r="D119" s="100"/>
      <c r="E119" s="100"/>
      <c r="F119" s="100"/>
      <c r="G119" s="100"/>
    </row>
  </sheetData>
  <mergeCells count="15">
    <mergeCell ref="A3:J3"/>
    <mergeCell ref="A36:F36"/>
    <mergeCell ref="A38:F38"/>
    <mergeCell ref="A6:I6"/>
    <mergeCell ref="A10:I10"/>
    <mergeCell ref="A16:I16"/>
    <mergeCell ref="A19:I19"/>
    <mergeCell ref="A23:I23"/>
    <mergeCell ref="A26:I26"/>
    <mergeCell ref="A31:I31"/>
    <mergeCell ref="A41:B41"/>
    <mergeCell ref="A39:B39"/>
    <mergeCell ref="A37:B37"/>
    <mergeCell ref="A35:B35"/>
    <mergeCell ref="A40:I40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4"/>
  <sheetViews>
    <sheetView topLeftCell="A67" zoomScale="115" zoomScaleNormal="115" workbookViewId="0">
      <selection activeCell="A37" sqref="A37:J37"/>
    </sheetView>
  </sheetViews>
  <sheetFormatPr defaultRowHeight="12.75" x14ac:dyDescent="0.2"/>
  <cols>
    <col min="1" max="2" width="9.140625" style="5"/>
    <col min="3" max="3" width="18.5703125" style="5" customWidth="1"/>
    <col min="4" max="4" width="10.28515625" style="63" bestFit="1" customWidth="1"/>
    <col min="5" max="5" width="10" style="63" customWidth="1"/>
    <col min="6" max="6" width="11.28515625" style="64" customWidth="1"/>
    <col min="7" max="7" width="11.5703125" style="64" bestFit="1" customWidth="1"/>
    <col min="8" max="8" width="11.28515625" style="64" customWidth="1"/>
    <col min="9" max="9" width="11.140625" style="64" bestFit="1" customWidth="1"/>
    <col min="10" max="10" width="10.28515625" style="63" bestFit="1" customWidth="1"/>
    <col min="11" max="16384" width="9.140625" style="5"/>
  </cols>
  <sheetData>
    <row r="1" spans="1:10" ht="18" x14ac:dyDescent="0.25">
      <c r="A1" s="2" t="s">
        <v>65</v>
      </c>
      <c r="B1" s="6"/>
      <c r="C1" s="6"/>
    </row>
    <row r="2" spans="1:10" ht="18" x14ac:dyDescent="0.25">
      <c r="A2" s="2"/>
      <c r="B2" s="6"/>
      <c r="C2" s="6"/>
    </row>
    <row r="3" spans="1:10" ht="15" x14ac:dyDescent="0.2">
      <c r="A3" s="189" t="s">
        <v>70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x14ac:dyDescent="0.2">
      <c r="A4" s="11"/>
      <c r="B4" s="6"/>
      <c r="C4" s="6"/>
    </row>
    <row r="5" spans="1:10" ht="13.5" thickBot="1" x14ac:dyDescent="0.25">
      <c r="A5" s="11"/>
      <c r="B5" s="6"/>
      <c r="C5" s="6"/>
    </row>
    <row r="6" spans="1:10" ht="30.75" customHeight="1" x14ac:dyDescent="0.2">
      <c r="A6" s="233"/>
      <c r="B6" s="234"/>
      <c r="C6" s="235"/>
      <c r="D6" s="130" t="s">
        <v>55</v>
      </c>
      <c r="E6" s="130" t="s">
        <v>68</v>
      </c>
      <c r="F6" s="130" t="s">
        <v>67</v>
      </c>
      <c r="G6" s="130" t="s">
        <v>66</v>
      </c>
      <c r="H6" s="130" t="s">
        <v>56</v>
      </c>
      <c r="I6" s="130" t="s">
        <v>57</v>
      </c>
      <c r="J6" s="131" t="s">
        <v>71</v>
      </c>
    </row>
    <row r="7" spans="1:10" s="12" customFormat="1" ht="15.75" customHeight="1" x14ac:dyDescent="0.25">
      <c r="A7" s="256" t="s">
        <v>26</v>
      </c>
      <c r="B7" s="257"/>
      <c r="C7" s="257"/>
      <c r="D7" s="257"/>
      <c r="E7" s="257"/>
      <c r="F7" s="257"/>
      <c r="G7" s="257"/>
      <c r="H7" s="257"/>
      <c r="I7" s="257"/>
      <c r="J7" s="258"/>
    </row>
    <row r="8" spans="1:10" s="10" customFormat="1" x14ac:dyDescent="0.2">
      <c r="A8" s="132" t="s">
        <v>27</v>
      </c>
      <c r="B8" s="133"/>
      <c r="C8" s="134"/>
      <c r="D8" s="135">
        <f t="shared" ref="D8:I8" si="0">SUM(D9:D12)</f>
        <v>32024</v>
      </c>
      <c r="E8" s="135">
        <f t="shared" si="0"/>
        <v>21382</v>
      </c>
      <c r="F8" s="135">
        <f t="shared" si="0"/>
        <v>24580</v>
      </c>
      <c r="G8" s="135">
        <f t="shared" si="0"/>
        <v>19710</v>
      </c>
      <c r="H8" s="135">
        <f t="shared" si="0"/>
        <v>22300</v>
      </c>
      <c r="I8" s="135">
        <f t="shared" si="0"/>
        <v>23970</v>
      </c>
      <c r="J8" s="136">
        <f t="shared" ref="J8" si="1">SUM(J9:J12)</f>
        <v>24400</v>
      </c>
    </row>
    <row r="9" spans="1:10" x14ac:dyDescent="0.2">
      <c r="A9" s="137"/>
      <c r="B9" s="138">
        <v>610</v>
      </c>
      <c r="C9" s="139" t="s">
        <v>58</v>
      </c>
      <c r="D9" s="140">
        <v>11144</v>
      </c>
      <c r="E9" s="140">
        <v>8085</v>
      </c>
      <c r="F9" s="141">
        <v>8700</v>
      </c>
      <c r="G9" s="140">
        <v>8460</v>
      </c>
      <c r="H9" s="141">
        <v>9000</v>
      </c>
      <c r="I9" s="141">
        <f>H9*1.05</f>
        <v>9450</v>
      </c>
      <c r="J9" s="142">
        <v>9600</v>
      </c>
    </row>
    <row r="10" spans="1:10" x14ac:dyDescent="0.2">
      <c r="A10" s="143"/>
      <c r="B10" s="144">
        <v>620</v>
      </c>
      <c r="C10" s="139" t="s">
        <v>28</v>
      </c>
      <c r="D10" s="141">
        <v>4039</v>
      </c>
      <c r="E10" s="141">
        <v>3513</v>
      </c>
      <c r="F10" s="141">
        <v>4000</v>
      </c>
      <c r="G10" s="140">
        <v>3300</v>
      </c>
      <c r="H10" s="141">
        <v>4400</v>
      </c>
      <c r="I10" s="141">
        <f>H10*1.05</f>
        <v>4620</v>
      </c>
      <c r="J10" s="142">
        <v>4900</v>
      </c>
    </row>
    <row r="11" spans="1:10" x14ac:dyDescent="0.2">
      <c r="A11" s="143"/>
      <c r="B11" s="144">
        <v>630</v>
      </c>
      <c r="C11" s="139" t="s">
        <v>59</v>
      </c>
      <c r="D11" s="141">
        <f>9157+57+7400</f>
        <v>16614</v>
      </c>
      <c r="E11" s="141">
        <v>6434</v>
      </c>
      <c r="F11" s="141">
        <v>11480</v>
      </c>
      <c r="G11" s="140">
        <v>7700</v>
      </c>
      <c r="H11" s="141">
        <v>8500</v>
      </c>
      <c r="I11" s="141">
        <v>9500</v>
      </c>
      <c r="J11" s="142">
        <v>9500</v>
      </c>
    </row>
    <row r="12" spans="1:10" x14ac:dyDescent="0.2">
      <c r="A12" s="143"/>
      <c r="B12" s="138">
        <v>640</v>
      </c>
      <c r="C12" s="145" t="s">
        <v>60</v>
      </c>
      <c r="D12" s="141">
        <v>227</v>
      </c>
      <c r="E12" s="141">
        <v>3350</v>
      </c>
      <c r="F12" s="141">
        <v>400</v>
      </c>
      <c r="G12" s="140">
        <v>250</v>
      </c>
      <c r="H12" s="141">
        <v>400</v>
      </c>
      <c r="I12" s="141">
        <v>400</v>
      </c>
      <c r="J12" s="142">
        <v>400</v>
      </c>
    </row>
    <row r="13" spans="1:10" x14ac:dyDescent="0.2">
      <c r="A13" s="244"/>
      <c r="B13" s="245"/>
      <c r="C13" s="245"/>
      <c r="D13" s="245"/>
      <c r="E13" s="245"/>
      <c r="F13" s="245"/>
      <c r="G13" s="245"/>
      <c r="H13" s="245"/>
      <c r="I13" s="245"/>
      <c r="J13" s="246"/>
    </row>
    <row r="14" spans="1:10" x14ac:dyDescent="0.2">
      <c r="A14" s="146" t="s">
        <v>29</v>
      </c>
      <c r="B14" s="133"/>
      <c r="C14" s="134"/>
      <c r="D14" s="147">
        <f t="shared" ref="D14:J14" si="2">SUM(D15:D17)</f>
        <v>1369</v>
      </c>
      <c r="E14" s="147">
        <f t="shared" si="2"/>
        <v>1423</v>
      </c>
      <c r="F14" s="147">
        <f t="shared" ref="F14" si="3">SUM(F15:F17)</f>
        <v>1420</v>
      </c>
      <c r="G14" s="147">
        <f t="shared" si="2"/>
        <v>1958</v>
      </c>
      <c r="H14" s="147">
        <f t="shared" si="2"/>
        <v>1565</v>
      </c>
      <c r="I14" s="147">
        <f t="shared" si="2"/>
        <v>1620</v>
      </c>
      <c r="J14" s="147">
        <f t="shared" si="2"/>
        <v>1660</v>
      </c>
    </row>
    <row r="15" spans="1:10" x14ac:dyDescent="0.2">
      <c r="A15" s="146"/>
      <c r="B15" s="138">
        <v>610</v>
      </c>
      <c r="C15" s="139" t="s">
        <v>58</v>
      </c>
      <c r="D15" s="148">
        <v>902</v>
      </c>
      <c r="E15" s="148">
        <v>924</v>
      </c>
      <c r="F15" s="141">
        <v>950</v>
      </c>
      <c r="G15" s="140">
        <v>976</v>
      </c>
      <c r="H15" s="141">
        <v>1055</v>
      </c>
      <c r="I15" s="141">
        <v>1080</v>
      </c>
      <c r="J15" s="142">
        <v>1100</v>
      </c>
    </row>
    <row r="16" spans="1:10" x14ac:dyDescent="0.2">
      <c r="A16" s="146"/>
      <c r="B16" s="138">
        <v>620</v>
      </c>
      <c r="C16" s="139" t="s">
        <v>30</v>
      </c>
      <c r="D16" s="149">
        <v>234</v>
      </c>
      <c r="E16" s="149">
        <v>294</v>
      </c>
      <c r="F16" s="141">
        <v>310</v>
      </c>
      <c r="G16" s="140">
        <v>332</v>
      </c>
      <c r="H16" s="141">
        <v>350</v>
      </c>
      <c r="I16" s="141">
        <v>380</v>
      </c>
      <c r="J16" s="142">
        <v>400</v>
      </c>
    </row>
    <row r="17" spans="1:10" x14ac:dyDescent="0.2">
      <c r="A17" s="143"/>
      <c r="B17" s="138">
        <v>630</v>
      </c>
      <c r="C17" s="139" t="s">
        <v>59</v>
      </c>
      <c r="D17" s="150">
        <v>233</v>
      </c>
      <c r="E17" s="150">
        <v>205</v>
      </c>
      <c r="F17" s="141">
        <v>160</v>
      </c>
      <c r="G17" s="140">
        <v>650</v>
      </c>
      <c r="H17" s="141">
        <v>160</v>
      </c>
      <c r="I17" s="141">
        <v>160</v>
      </c>
      <c r="J17" s="142">
        <v>160</v>
      </c>
    </row>
    <row r="18" spans="1:10" x14ac:dyDescent="0.2">
      <c r="A18" s="253"/>
      <c r="B18" s="254"/>
      <c r="C18" s="254"/>
      <c r="D18" s="254"/>
      <c r="E18" s="254"/>
      <c r="F18" s="254"/>
      <c r="G18" s="254"/>
      <c r="H18" s="254"/>
      <c r="I18" s="254"/>
      <c r="J18" s="255"/>
    </row>
    <row r="19" spans="1:10" ht="15" x14ac:dyDescent="0.25">
      <c r="A19" s="236" t="s">
        <v>31</v>
      </c>
      <c r="B19" s="237"/>
      <c r="C19" s="237"/>
      <c r="D19" s="151">
        <f t="shared" ref="D19:J19" si="4">SUM(D20:D21)</f>
        <v>2703</v>
      </c>
      <c r="E19" s="151">
        <f t="shared" si="4"/>
        <v>640</v>
      </c>
      <c r="F19" s="151">
        <f t="shared" ref="F19" si="5">SUM(F20:F21)</f>
        <v>0</v>
      </c>
      <c r="G19" s="151">
        <f t="shared" si="4"/>
        <v>710</v>
      </c>
      <c r="H19" s="151">
        <f t="shared" si="4"/>
        <v>0</v>
      </c>
      <c r="I19" s="151">
        <f t="shared" si="4"/>
        <v>0</v>
      </c>
      <c r="J19" s="152">
        <f t="shared" si="4"/>
        <v>0</v>
      </c>
    </row>
    <row r="20" spans="1:10" x14ac:dyDescent="0.2">
      <c r="A20" s="143"/>
      <c r="B20" s="144">
        <v>620</v>
      </c>
      <c r="C20" s="139" t="s">
        <v>28</v>
      </c>
      <c r="D20" s="148">
        <v>196</v>
      </c>
      <c r="E20" s="148">
        <v>39</v>
      </c>
      <c r="F20" s="141">
        <v>0</v>
      </c>
      <c r="G20" s="140">
        <v>0</v>
      </c>
      <c r="H20" s="141">
        <v>0</v>
      </c>
      <c r="I20" s="141">
        <v>0</v>
      </c>
      <c r="J20" s="142">
        <v>0</v>
      </c>
    </row>
    <row r="21" spans="1:10" x14ac:dyDescent="0.2">
      <c r="A21" s="143"/>
      <c r="B21" s="144">
        <v>630</v>
      </c>
      <c r="C21" s="139" t="s">
        <v>59</v>
      </c>
      <c r="D21" s="148">
        <v>2507</v>
      </c>
      <c r="E21" s="148">
        <v>601</v>
      </c>
      <c r="F21" s="141">
        <v>0</v>
      </c>
      <c r="G21" s="140">
        <v>710</v>
      </c>
      <c r="H21" s="141">
        <v>0</v>
      </c>
      <c r="I21" s="141">
        <v>0</v>
      </c>
      <c r="J21" s="142">
        <v>0</v>
      </c>
    </row>
    <row r="22" spans="1:10" x14ac:dyDescent="0.2">
      <c r="A22" s="244"/>
      <c r="B22" s="245"/>
      <c r="C22" s="245"/>
      <c r="D22" s="245"/>
      <c r="E22" s="245"/>
      <c r="F22" s="245"/>
      <c r="G22" s="245"/>
      <c r="H22" s="245"/>
      <c r="I22" s="245"/>
      <c r="J22" s="246"/>
    </row>
    <row r="23" spans="1:10" x14ac:dyDescent="0.2">
      <c r="A23" s="259" t="s">
        <v>32</v>
      </c>
      <c r="B23" s="260"/>
      <c r="C23" s="261"/>
      <c r="D23" s="135">
        <f>SUM(D24)</f>
        <v>315</v>
      </c>
      <c r="E23" s="135">
        <f>SUM(E24)</f>
        <v>472</v>
      </c>
      <c r="F23" s="135">
        <v>1230</v>
      </c>
      <c r="G23" s="135">
        <f>SUM(G24)</f>
        <v>4000</v>
      </c>
      <c r="H23" s="135">
        <f>SUM(H24)</f>
        <v>1500</v>
      </c>
      <c r="I23" s="135">
        <f t="shared" ref="I23:J23" si="6">SUM(I24)</f>
        <v>550</v>
      </c>
      <c r="J23" s="136">
        <f t="shared" si="6"/>
        <v>600</v>
      </c>
    </row>
    <row r="24" spans="1:10" s="10" customFormat="1" x14ac:dyDescent="0.2">
      <c r="A24" s="143"/>
      <c r="B24" s="138">
        <v>630</v>
      </c>
      <c r="C24" s="139" t="s">
        <v>59</v>
      </c>
      <c r="D24" s="141">
        <v>315</v>
      </c>
      <c r="E24" s="141">
        <v>472</v>
      </c>
      <c r="F24" s="141">
        <v>1230</v>
      </c>
      <c r="G24" s="150">
        <v>4000</v>
      </c>
      <c r="H24" s="141">
        <v>1500</v>
      </c>
      <c r="I24" s="141">
        <v>550</v>
      </c>
      <c r="J24" s="142">
        <v>600</v>
      </c>
    </row>
    <row r="25" spans="1:10" x14ac:dyDescent="0.2">
      <c r="A25" s="244"/>
      <c r="B25" s="245"/>
      <c r="C25" s="245"/>
      <c r="D25" s="245"/>
      <c r="E25" s="245"/>
      <c r="F25" s="245"/>
      <c r="G25" s="245"/>
      <c r="H25" s="245"/>
      <c r="I25" s="245"/>
      <c r="J25" s="246"/>
    </row>
    <row r="26" spans="1:10" x14ac:dyDescent="0.2">
      <c r="A26" s="259" t="s">
        <v>69</v>
      </c>
      <c r="B26" s="260"/>
      <c r="C26" s="261"/>
      <c r="D26" s="154">
        <f t="shared" ref="D26:J26" si="7">SUM(D27)</f>
        <v>0</v>
      </c>
      <c r="E26" s="154">
        <f t="shared" si="7"/>
        <v>0</v>
      </c>
      <c r="F26" s="154">
        <f t="shared" si="7"/>
        <v>0</v>
      </c>
      <c r="G26" s="154">
        <f t="shared" si="7"/>
        <v>223</v>
      </c>
      <c r="H26" s="154">
        <f t="shared" si="7"/>
        <v>0</v>
      </c>
      <c r="I26" s="154">
        <f t="shared" si="7"/>
        <v>0</v>
      </c>
      <c r="J26" s="154">
        <f t="shared" si="7"/>
        <v>0</v>
      </c>
    </row>
    <row r="27" spans="1:10" x14ac:dyDescent="0.2">
      <c r="A27" s="155"/>
      <c r="B27" s="153">
        <v>630</v>
      </c>
      <c r="C27" s="139" t="s">
        <v>59</v>
      </c>
      <c r="D27" s="156">
        <v>0</v>
      </c>
      <c r="E27" s="156">
        <v>0</v>
      </c>
      <c r="F27" s="156">
        <v>0</v>
      </c>
      <c r="G27" s="156">
        <v>223</v>
      </c>
      <c r="H27" s="156">
        <v>0</v>
      </c>
      <c r="I27" s="156">
        <v>0</v>
      </c>
      <c r="J27" s="157">
        <v>0</v>
      </c>
    </row>
    <row r="28" spans="1:10" x14ac:dyDescent="0.2">
      <c r="A28" s="253"/>
      <c r="B28" s="254"/>
      <c r="C28" s="254"/>
      <c r="D28" s="254"/>
      <c r="E28" s="254"/>
      <c r="F28" s="254"/>
      <c r="G28" s="254"/>
      <c r="H28" s="254"/>
      <c r="I28" s="254"/>
      <c r="J28" s="255"/>
    </row>
    <row r="29" spans="1:10" s="10" customFormat="1" x14ac:dyDescent="0.2">
      <c r="A29" s="146" t="s">
        <v>33</v>
      </c>
      <c r="B29" s="133"/>
      <c r="C29" s="134"/>
      <c r="D29" s="147">
        <f t="shared" ref="D29:J29" si="8">SUM(D30)</f>
        <v>0</v>
      </c>
      <c r="E29" s="147">
        <f t="shared" si="8"/>
        <v>55</v>
      </c>
      <c r="F29" s="147">
        <f t="shared" si="8"/>
        <v>0</v>
      </c>
      <c r="G29" s="147">
        <f t="shared" si="8"/>
        <v>0</v>
      </c>
      <c r="H29" s="147">
        <f t="shared" si="8"/>
        <v>0</v>
      </c>
      <c r="I29" s="147">
        <f t="shared" si="8"/>
        <v>0</v>
      </c>
      <c r="J29" s="158">
        <f t="shared" si="8"/>
        <v>0</v>
      </c>
    </row>
    <row r="30" spans="1:10" x14ac:dyDescent="0.2">
      <c r="A30" s="146"/>
      <c r="B30" s="138">
        <v>630</v>
      </c>
      <c r="C30" s="139" t="s">
        <v>59</v>
      </c>
      <c r="D30" s="140">
        <v>0</v>
      </c>
      <c r="E30" s="140">
        <v>55</v>
      </c>
      <c r="F30" s="141">
        <v>0</v>
      </c>
      <c r="G30" s="140">
        <v>0</v>
      </c>
      <c r="H30" s="141">
        <v>0</v>
      </c>
      <c r="I30" s="141">
        <v>0</v>
      </c>
      <c r="J30" s="142">
        <v>0</v>
      </c>
    </row>
    <row r="31" spans="1:10" x14ac:dyDescent="0.2">
      <c r="A31" s="244"/>
      <c r="B31" s="245"/>
      <c r="C31" s="245"/>
      <c r="D31" s="245"/>
      <c r="E31" s="245"/>
      <c r="F31" s="245"/>
      <c r="G31" s="245"/>
      <c r="H31" s="245"/>
      <c r="I31" s="245"/>
      <c r="J31" s="246"/>
    </row>
    <row r="32" spans="1:10" x14ac:dyDescent="0.2">
      <c r="A32" s="259" t="s">
        <v>34</v>
      </c>
      <c r="B32" s="260"/>
      <c r="C32" s="261"/>
      <c r="D32" s="135">
        <f t="shared" ref="D32:E32" si="9">SUM(D33)</f>
        <v>48</v>
      </c>
      <c r="E32" s="135">
        <f t="shared" si="9"/>
        <v>506</v>
      </c>
      <c r="F32" s="135">
        <f>SUM(F33)</f>
        <v>500</v>
      </c>
      <c r="G32" s="135">
        <f>SUM(G33)</f>
        <v>1100</v>
      </c>
      <c r="H32" s="135">
        <f>SUM(H33)</f>
        <v>2550</v>
      </c>
      <c r="I32" s="135">
        <f t="shared" ref="I32:J32" si="10">SUM(I33)</f>
        <v>600</v>
      </c>
      <c r="J32" s="136">
        <f t="shared" si="10"/>
        <v>650</v>
      </c>
    </row>
    <row r="33" spans="1:10" x14ac:dyDescent="0.2">
      <c r="A33" s="143"/>
      <c r="B33" s="138">
        <v>630</v>
      </c>
      <c r="C33" s="139" t="s">
        <v>59</v>
      </c>
      <c r="D33" s="141">
        <f>41+7</f>
        <v>48</v>
      </c>
      <c r="E33" s="141">
        <v>506</v>
      </c>
      <c r="F33" s="141">
        <v>500</v>
      </c>
      <c r="G33" s="141">
        <v>1100</v>
      </c>
      <c r="H33" s="141">
        <f>1100+1450</f>
        <v>2550</v>
      </c>
      <c r="I33" s="141">
        <v>600</v>
      </c>
      <c r="J33" s="142">
        <v>650</v>
      </c>
    </row>
    <row r="34" spans="1:10" x14ac:dyDescent="0.2">
      <c r="A34" s="244"/>
      <c r="B34" s="245"/>
      <c r="C34" s="245"/>
      <c r="D34" s="245"/>
      <c r="E34" s="245"/>
      <c r="F34" s="245"/>
      <c r="G34" s="245"/>
      <c r="H34" s="245"/>
      <c r="I34" s="245"/>
      <c r="J34" s="246"/>
    </row>
    <row r="35" spans="1:10" s="10" customFormat="1" x14ac:dyDescent="0.2">
      <c r="A35" s="146" t="s">
        <v>35</v>
      </c>
      <c r="B35" s="133"/>
      <c r="C35" s="134"/>
      <c r="D35" s="135">
        <f t="shared" ref="D35:E35" si="11">SUM(D36)</f>
        <v>1425</v>
      </c>
      <c r="E35" s="135">
        <f t="shared" si="11"/>
        <v>1491</v>
      </c>
      <c r="F35" s="135">
        <f>SUM(F36)</f>
        <v>1600</v>
      </c>
      <c r="G35" s="135">
        <f>SUM(G36)</f>
        <v>2000</v>
      </c>
      <c r="H35" s="135">
        <f>SUM(H36)</f>
        <v>3150</v>
      </c>
      <c r="I35" s="135">
        <f t="shared" ref="I35:J35" si="12">SUM(I36)</f>
        <v>2100</v>
      </c>
      <c r="J35" s="136">
        <f t="shared" si="12"/>
        <v>2100</v>
      </c>
    </row>
    <row r="36" spans="1:10" x14ac:dyDescent="0.2">
      <c r="A36" s="143"/>
      <c r="B36" s="144">
        <v>630</v>
      </c>
      <c r="C36" s="139" t="s">
        <v>59</v>
      </c>
      <c r="D36" s="141">
        <f>1087+338</f>
        <v>1425</v>
      </c>
      <c r="E36" s="141">
        <v>1491</v>
      </c>
      <c r="F36" s="141">
        <v>1600</v>
      </c>
      <c r="G36" s="141">
        <v>2000</v>
      </c>
      <c r="H36" s="141">
        <f>2100+1050</f>
        <v>3150</v>
      </c>
      <c r="I36" s="141">
        <v>2100</v>
      </c>
      <c r="J36" s="142">
        <v>2100</v>
      </c>
    </row>
    <row r="37" spans="1:10" x14ac:dyDescent="0.2">
      <c r="A37" s="244"/>
      <c r="B37" s="245"/>
      <c r="C37" s="245"/>
      <c r="D37" s="245"/>
      <c r="E37" s="245"/>
      <c r="F37" s="245"/>
      <c r="G37" s="245"/>
      <c r="H37" s="245"/>
      <c r="I37" s="245"/>
      <c r="J37" s="246"/>
    </row>
    <row r="38" spans="1:10" s="10" customFormat="1" x14ac:dyDescent="0.2">
      <c r="A38" s="259" t="s">
        <v>36</v>
      </c>
      <c r="B38" s="260"/>
      <c r="C38" s="261"/>
      <c r="D38" s="147">
        <f>SUM(D39:D41)</f>
        <v>8158</v>
      </c>
      <c r="E38" s="147">
        <f>SUM(E39:E41)</f>
        <v>1854</v>
      </c>
      <c r="F38" s="147">
        <f>SUM(F39:F41)</f>
        <v>1630</v>
      </c>
      <c r="G38" s="147">
        <f>SUM(G39:G41)</f>
        <v>2850</v>
      </c>
      <c r="H38" s="147">
        <f>SUM(H39:H41)</f>
        <v>1950</v>
      </c>
      <c r="I38" s="147">
        <f t="shared" ref="I38:J38" si="13">SUM(I39:I41)</f>
        <v>2000</v>
      </c>
      <c r="J38" s="158">
        <f t="shared" si="13"/>
        <v>2150</v>
      </c>
    </row>
    <row r="39" spans="1:10" s="10" customFormat="1" x14ac:dyDescent="0.2">
      <c r="A39" s="146"/>
      <c r="B39" s="144">
        <v>620</v>
      </c>
      <c r="C39" s="139" t="s">
        <v>28</v>
      </c>
      <c r="D39" s="141">
        <v>0</v>
      </c>
      <c r="E39" s="141">
        <v>113</v>
      </c>
      <c r="F39" s="141">
        <v>130</v>
      </c>
      <c r="G39" s="140">
        <v>150</v>
      </c>
      <c r="H39" s="141">
        <v>150</v>
      </c>
      <c r="I39" s="141">
        <v>200</v>
      </c>
      <c r="J39" s="142">
        <v>250</v>
      </c>
    </row>
    <row r="40" spans="1:10" x14ac:dyDescent="0.2">
      <c r="A40" s="143"/>
      <c r="B40" s="138">
        <v>630</v>
      </c>
      <c r="C40" s="139" t="s">
        <v>59</v>
      </c>
      <c r="D40" s="159">
        <f>258+7900</f>
        <v>8158</v>
      </c>
      <c r="E40" s="159">
        <v>1741</v>
      </c>
      <c r="F40" s="141">
        <v>1500</v>
      </c>
      <c r="G40" s="140">
        <v>2700</v>
      </c>
      <c r="H40" s="141">
        <v>1800</v>
      </c>
      <c r="I40" s="141">
        <v>1800</v>
      </c>
      <c r="J40" s="142">
        <v>1900</v>
      </c>
    </row>
    <row r="41" spans="1:10" s="10" customFormat="1" x14ac:dyDescent="0.2">
      <c r="A41" s="244"/>
      <c r="B41" s="245"/>
      <c r="C41" s="245"/>
      <c r="D41" s="245"/>
      <c r="E41" s="245"/>
      <c r="F41" s="245"/>
      <c r="G41" s="245"/>
      <c r="H41" s="245"/>
      <c r="I41" s="245"/>
      <c r="J41" s="246"/>
    </row>
    <row r="42" spans="1:10" x14ac:dyDescent="0.2">
      <c r="A42" s="146" t="s">
        <v>37</v>
      </c>
      <c r="B42" s="133"/>
      <c r="C42" s="134"/>
      <c r="D42" s="147">
        <f t="shared" ref="D42:E42" si="14">SUM(D43:D43)</f>
        <v>1897</v>
      </c>
      <c r="E42" s="147">
        <f t="shared" si="14"/>
        <v>1702</v>
      </c>
      <c r="F42" s="147">
        <f>SUM(F43:F43)</f>
        <v>2000</v>
      </c>
      <c r="G42" s="147">
        <f>SUM(G43:G43)</f>
        <v>1700</v>
      </c>
      <c r="H42" s="147">
        <f>SUM(H43:H43)</f>
        <v>1800</v>
      </c>
      <c r="I42" s="147">
        <f t="shared" ref="I42:J42" si="15">SUM(I43:I43)</f>
        <v>1900</v>
      </c>
      <c r="J42" s="158">
        <f t="shared" si="15"/>
        <v>1900</v>
      </c>
    </row>
    <row r="43" spans="1:10" s="10" customFormat="1" x14ac:dyDescent="0.2">
      <c r="A43" s="143"/>
      <c r="B43" s="138">
        <v>630</v>
      </c>
      <c r="C43" s="139" t="s">
        <v>59</v>
      </c>
      <c r="D43" s="150">
        <v>1897</v>
      </c>
      <c r="E43" s="150">
        <v>1702</v>
      </c>
      <c r="F43" s="141">
        <v>2000</v>
      </c>
      <c r="G43" s="140">
        <v>1700</v>
      </c>
      <c r="H43" s="141">
        <v>1800</v>
      </c>
      <c r="I43" s="141">
        <v>1900</v>
      </c>
      <c r="J43" s="142">
        <v>1900</v>
      </c>
    </row>
    <row r="44" spans="1:10" x14ac:dyDescent="0.2">
      <c r="A44" s="244"/>
      <c r="B44" s="245"/>
      <c r="C44" s="245"/>
      <c r="D44" s="245"/>
      <c r="E44" s="245"/>
      <c r="F44" s="245"/>
      <c r="G44" s="245"/>
      <c r="H44" s="245"/>
      <c r="I44" s="245"/>
      <c r="J44" s="246"/>
    </row>
    <row r="45" spans="1:10" x14ac:dyDescent="0.2">
      <c r="A45" s="259" t="s">
        <v>38</v>
      </c>
      <c r="B45" s="260"/>
      <c r="C45" s="261"/>
      <c r="D45" s="135">
        <f t="shared" ref="D45:J45" si="16">SUM(D46)</f>
        <v>0</v>
      </c>
      <c r="E45" s="135">
        <f t="shared" si="16"/>
        <v>0</v>
      </c>
      <c r="F45" s="135">
        <f t="shared" si="16"/>
        <v>0</v>
      </c>
      <c r="G45" s="135">
        <f t="shared" si="16"/>
        <v>205</v>
      </c>
      <c r="H45" s="135">
        <f t="shared" si="16"/>
        <v>0</v>
      </c>
      <c r="I45" s="135">
        <f t="shared" si="16"/>
        <v>0</v>
      </c>
      <c r="J45" s="136">
        <f t="shared" si="16"/>
        <v>0</v>
      </c>
    </row>
    <row r="46" spans="1:10" s="10" customFormat="1" x14ac:dyDescent="0.2">
      <c r="A46" s="143"/>
      <c r="B46" s="138">
        <v>630</v>
      </c>
      <c r="C46" s="139" t="s">
        <v>59</v>
      </c>
      <c r="D46" s="150">
        <v>0</v>
      </c>
      <c r="E46" s="150">
        <v>0</v>
      </c>
      <c r="F46" s="141">
        <v>0</v>
      </c>
      <c r="G46" s="141">
        <v>205</v>
      </c>
      <c r="H46" s="141">
        <v>0</v>
      </c>
      <c r="I46" s="141">
        <v>0</v>
      </c>
      <c r="J46" s="142">
        <v>0</v>
      </c>
    </row>
    <row r="47" spans="1:10" x14ac:dyDescent="0.2">
      <c r="A47" s="244"/>
      <c r="B47" s="245"/>
      <c r="C47" s="245"/>
      <c r="D47" s="245"/>
      <c r="E47" s="245"/>
      <c r="F47" s="245"/>
      <c r="G47" s="245"/>
      <c r="H47" s="245"/>
      <c r="I47" s="245"/>
      <c r="J47" s="246"/>
    </row>
    <row r="48" spans="1:10" x14ac:dyDescent="0.2">
      <c r="A48" s="262" t="s">
        <v>62</v>
      </c>
      <c r="B48" s="263"/>
      <c r="C48" s="264"/>
      <c r="D48" s="135">
        <f t="shared" ref="D48" si="17">SUM(D49)</f>
        <v>279</v>
      </c>
      <c r="E48" s="135">
        <f>SUM(E49)</f>
        <v>550</v>
      </c>
      <c r="F48" s="135">
        <f>SUM(F49)</f>
        <v>170</v>
      </c>
      <c r="G48" s="135">
        <f>SUM(G49)</f>
        <v>2900</v>
      </c>
      <c r="H48" s="135">
        <f>SUM(H49)</f>
        <v>350</v>
      </c>
      <c r="I48" s="135">
        <f>SUM(I49)</f>
        <v>400</v>
      </c>
      <c r="J48" s="136">
        <f t="shared" ref="J48" si="18">SUM(J49)</f>
        <v>450</v>
      </c>
    </row>
    <row r="49" spans="1:11" x14ac:dyDescent="0.2">
      <c r="A49" s="143"/>
      <c r="B49" s="138">
        <v>630</v>
      </c>
      <c r="C49" s="139" t="s">
        <v>59</v>
      </c>
      <c r="D49" s="150">
        <v>279</v>
      </c>
      <c r="E49" s="150">
        <v>550</v>
      </c>
      <c r="F49" s="141">
        <v>170</v>
      </c>
      <c r="G49" s="141">
        <v>2900</v>
      </c>
      <c r="H49" s="141">
        <v>350</v>
      </c>
      <c r="I49" s="141">
        <v>400</v>
      </c>
      <c r="J49" s="142">
        <v>450</v>
      </c>
      <c r="K49" s="67" t="s">
        <v>61</v>
      </c>
    </row>
    <row r="50" spans="1:11" s="10" customFormat="1" x14ac:dyDescent="0.2">
      <c r="A50" s="244"/>
      <c r="B50" s="245"/>
      <c r="C50" s="245"/>
      <c r="D50" s="245"/>
      <c r="E50" s="245"/>
      <c r="F50" s="245"/>
      <c r="G50" s="245"/>
      <c r="H50" s="245"/>
      <c r="I50" s="245"/>
      <c r="J50" s="246"/>
    </row>
    <row r="51" spans="1:11" x14ac:dyDescent="0.2">
      <c r="A51" s="146" t="s">
        <v>39</v>
      </c>
      <c r="B51" s="160"/>
      <c r="C51" s="134"/>
      <c r="D51" s="151">
        <f t="shared" ref="D51:E51" si="19">SUM(D52)</f>
        <v>640</v>
      </c>
      <c r="E51" s="151">
        <f t="shared" si="19"/>
        <v>36</v>
      </c>
      <c r="F51" s="151">
        <f>SUM(F52)</f>
        <v>80</v>
      </c>
      <c r="G51" s="151">
        <f>SUM(G52)</f>
        <v>220</v>
      </c>
      <c r="H51" s="151">
        <f>SUM(H52)</f>
        <v>80</v>
      </c>
      <c r="I51" s="151">
        <f t="shared" ref="I51:J51" si="20">SUM(I52)</f>
        <v>100</v>
      </c>
      <c r="J51" s="152">
        <f t="shared" si="20"/>
        <v>100</v>
      </c>
    </row>
    <row r="52" spans="1:11" x14ac:dyDescent="0.2">
      <c r="A52" s="143"/>
      <c r="B52" s="138">
        <v>630</v>
      </c>
      <c r="C52" s="139" t="s">
        <v>59</v>
      </c>
      <c r="D52" s="141">
        <v>640</v>
      </c>
      <c r="E52" s="141">
        <v>36</v>
      </c>
      <c r="F52" s="141">
        <v>80</v>
      </c>
      <c r="G52" s="150">
        <v>220</v>
      </c>
      <c r="H52" s="141">
        <v>80</v>
      </c>
      <c r="I52" s="141">
        <v>100</v>
      </c>
      <c r="J52" s="142">
        <v>100</v>
      </c>
    </row>
    <row r="53" spans="1:11" s="10" customFormat="1" x14ac:dyDescent="0.2">
      <c r="A53" s="244"/>
      <c r="B53" s="245"/>
      <c r="C53" s="245"/>
      <c r="D53" s="245"/>
      <c r="E53" s="245"/>
      <c r="F53" s="245"/>
      <c r="G53" s="245"/>
      <c r="H53" s="245"/>
      <c r="I53" s="245"/>
      <c r="J53" s="246"/>
    </row>
    <row r="54" spans="1:11" x14ac:dyDescent="0.2">
      <c r="A54" s="146" t="s">
        <v>40</v>
      </c>
      <c r="B54" s="161"/>
      <c r="C54" s="162"/>
      <c r="D54" s="151">
        <f t="shared" ref="D54:I54" si="21">SUM(D55)</f>
        <v>293</v>
      </c>
      <c r="E54" s="151">
        <f t="shared" si="21"/>
        <v>355</v>
      </c>
      <c r="F54" s="151">
        <f t="shared" si="21"/>
        <v>280</v>
      </c>
      <c r="G54" s="151">
        <f t="shared" si="21"/>
        <v>850</v>
      </c>
      <c r="H54" s="151">
        <f t="shared" si="21"/>
        <v>500</v>
      </c>
      <c r="I54" s="151">
        <f t="shared" si="21"/>
        <v>300</v>
      </c>
      <c r="J54" s="152">
        <f t="shared" ref="J54" si="22">SUM(J55:J57)</f>
        <v>490</v>
      </c>
    </row>
    <row r="55" spans="1:11" x14ac:dyDescent="0.2">
      <c r="A55" s="143"/>
      <c r="B55" s="138">
        <v>630</v>
      </c>
      <c r="C55" s="139" t="s">
        <v>59</v>
      </c>
      <c r="D55" s="150">
        <v>293</v>
      </c>
      <c r="E55" s="150">
        <v>355</v>
      </c>
      <c r="F55" s="141">
        <v>280</v>
      </c>
      <c r="G55" s="150">
        <v>850</v>
      </c>
      <c r="H55" s="141">
        <v>500</v>
      </c>
      <c r="I55" s="141">
        <v>300</v>
      </c>
      <c r="J55" s="142">
        <v>290</v>
      </c>
    </row>
    <row r="56" spans="1:11" x14ac:dyDescent="0.2">
      <c r="A56" s="244"/>
      <c r="B56" s="245"/>
      <c r="C56" s="245"/>
      <c r="D56" s="245"/>
      <c r="E56" s="245"/>
      <c r="F56" s="245"/>
      <c r="G56" s="245"/>
      <c r="H56" s="245"/>
      <c r="I56" s="245"/>
      <c r="J56" s="246"/>
    </row>
    <row r="57" spans="1:11" x14ac:dyDescent="0.2">
      <c r="A57" s="132" t="s">
        <v>63</v>
      </c>
      <c r="B57" s="138"/>
      <c r="C57" s="139"/>
      <c r="D57" s="163">
        <f t="shared" ref="D57:J57" si="23">SUM(D58)</f>
        <v>196</v>
      </c>
      <c r="E57" s="163">
        <f t="shared" si="23"/>
        <v>120</v>
      </c>
      <c r="F57" s="163">
        <f t="shared" si="23"/>
        <v>200</v>
      </c>
      <c r="G57" s="163">
        <f t="shared" si="23"/>
        <v>100</v>
      </c>
      <c r="H57" s="163">
        <f t="shared" si="23"/>
        <v>200</v>
      </c>
      <c r="I57" s="163">
        <f t="shared" si="23"/>
        <v>200</v>
      </c>
      <c r="J57" s="164">
        <f t="shared" si="23"/>
        <v>200</v>
      </c>
    </row>
    <row r="58" spans="1:11" x14ac:dyDescent="0.2">
      <c r="A58" s="143"/>
      <c r="B58" s="138">
        <v>630</v>
      </c>
      <c r="C58" s="139" t="s">
        <v>59</v>
      </c>
      <c r="D58" s="141">
        <v>196</v>
      </c>
      <c r="E58" s="141">
        <v>120</v>
      </c>
      <c r="F58" s="141">
        <v>200</v>
      </c>
      <c r="G58" s="141">
        <v>100</v>
      </c>
      <c r="H58" s="141">
        <v>200</v>
      </c>
      <c r="I58" s="141">
        <v>200</v>
      </c>
      <c r="J58" s="142">
        <v>200</v>
      </c>
    </row>
    <row r="59" spans="1:11" ht="13.5" thickBot="1" x14ac:dyDescent="0.25">
      <c r="A59" s="250"/>
      <c r="B59" s="251"/>
      <c r="C59" s="251"/>
      <c r="D59" s="251"/>
      <c r="E59" s="251"/>
      <c r="F59" s="251"/>
      <c r="G59" s="251"/>
      <c r="H59" s="251"/>
      <c r="I59" s="251"/>
      <c r="J59" s="252"/>
    </row>
    <row r="60" spans="1:11" s="10" customFormat="1" ht="15.75" thickBot="1" x14ac:dyDescent="0.3">
      <c r="A60" s="216" t="s">
        <v>41</v>
      </c>
      <c r="B60" s="217"/>
      <c r="C60" s="218"/>
      <c r="D60" s="112">
        <f>D57+D54+D51+D48+D45+D42+D38+D35+D32+D29+D23+D19+D14+D8</f>
        <v>49347</v>
      </c>
      <c r="E60" s="112">
        <f>E57+E54+E51+E48+E45+E42+E38+E35+E32+E29+E23+E19+E14+E8+E26</f>
        <v>30586</v>
      </c>
      <c r="F60" s="112">
        <f>F57+F54+F51+F48+F45+F42+F38+F35+F32+F29+F23+F19+F14+F8+F26</f>
        <v>33690</v>
      </c>
      <c r="G60" s="112">
        <f>G57+G54+G51+G48+G45+G42+G38+G35+G32+G29+G23+G19+G14+G8+G26</f>
        <v>38526</v>
      </c>
      <c r="H60" s="112">
        <f t="shared" ref="H60:J60" si="24">H57+H54+H51+H48+H45+H42+H38+H35+H32+H29+H23+H19+H14+H8</f>
        <v>35945</v>
      </c>
      <c r="I60" s="112">
        <f t="shared" si="24"/>
        <v>33740</v>
      </c>
      <c r="J60" s="112">
        <f t="shared" si="24"/>
        <v>34700</v>
      </c>
    </row>
    <row r="61" spans="1:11" s="10" customFormat="1" ht="13.5" thickBot="1" x14ac:dyDescent="0.25">
      <c r="A61" s="210"/>
      <c r="B61" s="211"/>
      <c r="C61" s="211"/>
      <c r="D61" s="211"/>
      <c r="E61" s="211"/>
      <c r="F61" s="211"/>
      <c r="G61" s="211"/>
      <c r="H61" s="211"/>
      <c r="I61" s="211"/>
      <c r="J61" s="212"/>
    </row>
    <row r="62" spans="1:11" ht="15.75" customHeight="1" thickBot="1" x14ac:dyDescent="0.25">
      <c r="A62" s="219" t="s">
        <v>42</v>
      </c>
      <c r="B62" s="220"/>
      <c r="C62" s="221"/>
      <c r="D62" s="113">
        <v>0</v>
      </c>
      <c r="E62" s="113">
        <v>410</v>
      </c>
      <c r="F62" s="114">
        <v>22000</v>
      </c>
      <c r="G62" s="113">
        <v>15190</v>
      </c>
      <c r="H62" s="114">
        <v>0</v>
      </c>
      <c r="I62" s="114">
        <v>0</v>
      </c>
      <c r="J62" s="115">
        <v>0</v>
      </c>
    </row>
    <row r="63" spans="1:11" ht="15" customHeight="1" thickBot="1" x14ac:dyDescent="0.25">
      <c r="A63" s="213"/>
      <c r="B63" s="214"/>
      <c r="C63" s="214"/>
      <c r="D63" s="214"/>
      <c r="E63" s="214"/>
      <c r="F63" s="214"/>
      <c r="G63" s="214"/>
      <c r="H63" s="214"/>
      <c r="I63" s="214"/>
      <c r="J63" s="215"/>
    </row>
    <row r="64" spans="1:11" ht="15.75" thickBot="1" x14ac:dyDescent="0.3">
      <c r="A64" s="238" t="s">
        <v>43</v>
      </c>
      <c r="B64" s="239"/>
      <c r="C64" s="240"/>
      <c r="D64" s="128">
        <f t="shared" ref="D64:J64" si="25">D60+D62</f>
        <v>49347</v>
      </c>
      <c r="E64" s="128">
        <f t="shared" si="25"/>
        <v>30996</v>
      </c>
      <c r="F64" s="128">
        <f t="shared" si="25"/>
        <v>55690</v>
      </c>
      <c r="G64" s="128">
        <f t="shared" si="25"/>
        <v>53716</v>
      </c>
      <c r="H64" s="128">
        <f t="shared" si="25"/>
        <v>35945</v>
      </c>
      <c r="I64" s="128">
        <f t="shared" si="25"/>
        <v>33740</v>
      </c>
      <c r="J64" s="129">
        <f t="shared" si="25"/>
        <v>34700</v>
      </c>
    </row>
    <row r="65" spans="1:10" ht="15" x14ac:dyDescent="0.25">
      <c r="A65" s="241"/>
      <c r="B65" s="232"/>
      <c r="C65" s="232"/>
      <c r="D65" s="64"/>
      <c r="E65" s="64"/>
    </row>
    <row r="66" spans="1:10" ht="15" x14ac:dyDescent="0.25">
      <c r="A66" s="74"/>
      <c r="B66" s="73"/>
      <c r="C66" s="73"/>
      <c r="D66" s="64"/>
      <c r="E66" s="64"/>
    </row>
    <row r="67" spans="1:10" ht="15" x14ac:dyDescent="0.25">
      <c r="A67" s="74"/>
      <c r="B67" s="73"/>
      <c r="C67" s="73"/>
      <c r="D67" s="64"/>
      <c r="E67" s="64"/>
    </row>
    <row r="68" spans="1:10" ht="15" x14ac:dyDescent="0.25">
      <c r="A68" s="74"/>
      <c r="B68" s="73"/>
      <c r="C68" s="73"/>
      <c r="D68" s="64"/>
      <c r="E68" s="64"/>
    </row>
    <row r="69" spans="1:10" ht="15" x14ac:dyDescent="0.25">
      <c r="A69" s="74"/>
      <c r="B69" s="73"/>
      <c r="C69" s="73"/>
      <c r="D69" s="64"/>
      <c r="E69" s="64"/>
    </row>
    <row r="70" spans="1:10" ht="15" x14ac:dyDescent="0.25">
      <c r="A70" s="74"/>
      <c r="B70" s="73"/>
      <c r="C70" s="73"/>
      <c r="D70" s="64"/>
      <c r="E70" s="64"/>
    </row>
    <row r="71" spans="1:10" ht="15" x14ac:dyDescent="0.25">
      <c r="A71" s="74"/>
      <c r="B71" s="73"/>
      <c r="C71" s="73"/>
      <c r="D71" s="64"/>
      <c r="E71" s="64"/>
    </row>
    <row r="72" spans="1:10" s="10" customFormat="1" x14ac:dyDescent="0.2">
      <c r="A72" s="13"/>
      <c r="B72" s="14"/>
      <c r="C72" s="15"/>
      <c r="D72" s="64"/>
      <c r="E72" s="64"/>
      <c r="F72" s="66"/>
      <c r="G72" s="66"/>
      <c r="H72" s="66"/>
      <c r="I72" s="66"/>
      <c r="J72" s="65"/>
    </row>
    <row r="73" spans="1:10" x14ac:dyDescent="0.2">
      <c r="A73" s="13"/>
      <c r="B73" s="14"/>
      <c r="C73" s="15"/>
      <c r="D73" s="66"/>
      <c r="E73" s="66"/>
    </row>
    <row r="74" spans="1:10" ht="16.5" thickBot="1" x14ac:dyDescent="0.3">
      <c r="A74" s="17"/>
      <c r="B74" s="17"/>
      <c r="C74" s="17"/>
      <c r="D74" s="16" t="s">
        <v>72</v>
      </c>
      <c r="E74" s="64"/>
    </row>
    <row r="75" spans="1:10" s="10" customFormat="1" ht="15.75" x14ac:dyDescent="0.25">
      <c r="A75" s="17"/>
      <c r="B75" s="17"/>
      <c r="C75" s="75"/>
      <c r="D75" s="225" t="s">
        <v>3</v>
      </c>
      <c r="E75" s="226"/>
      <c r="F75" s="227"/>
      <c r="G75" s="79">
        <f>Príjmy2017!G35</f>
        <v>40145</v>
      </c>
      <c r="H75" s="66"/>
      <c r="I75" s="66"/>
      <c r="J75" s="65"/>
    </row>
    <row r="76" spans="1:10" ht="15.75" x14ac:dyDescent="0.25">
      <c r="A76" s="17"/>
      <c r="B76" s="17"/>
      <c r="C76" s="76"/>
      <c r="D76" s="222" t="s">
        <v>26</v>
      </c>
      <c r="E76" s="223"/>
      <c r="F76" s="224"/>
      <c r="G76" s="80">
        <f>H60</f>
        <v>35945</v>
      </c>
    </row>
    <row r="77" spans="1:10" ht="15.75" x14ac:dyDescent="0.25">
      <c r="A77" s="209"/>
      <c r="B77" s="209"/>
      <c r="C77" s="209"/>
      <c r="D77" s="81"/>
      <c r="E77" s="77"/>
      <c r="F77" s="78"/>
      <c r="G77" s="82"/>
    </row>
    <row r="78" spans="1:10" ht="15.75" x14ac:dyDescent="0.25">
      <c r="A78" s="17"/>
      <c r="B78" s="17"/>
      <c r="C78" s="76"/>
      <c r="D78" s="222" t="s">
        <v>44</v>
      </c>
      <c r="E78" s="223"/>
      <c r="F78" s="224"/>
      <c r="G78" s="80">
        <f>Príjmy2017!G37</f>
        <v>0</v>
      </c>
    </row>
    <row r="79" spans="1:10" s="10" customFormat="1" ht="15.75" x14ac:dyDescent="0.25">
      <c r="A79" s="17"/>
      <c r="B79" s="17"/>
      <c r="C79" s="76"/>
      <c r="D79" s="222" t="s">
        <v>45</v>
      </c>
      <c r="E79" s="223"/>
      <c r="F79" s="224"/>
      <c r="G79" s="80">
        <f>H62</f>
        <v>0</v>
      </c>
      <c r="H79" s="66"/>
      <c r="I79" s="66"/>
      <c r="J79" s="65"/>
    </row>
    <row r="80" spans="1:10" ht="15.75" x14ac:dyDescent="0.25">
      <c r="A80" s="209"/>
      <c r="B80" s="209"/>
      <c r="C80" s="209"/>
      <c r="D80" s="81"/>
      <c r="E80" s="77"/>
      <c r="F80" s="78"/>
      <c r="G80" s="82"/>
    </row>
    <row r="81" spans="1:10" ht="15.75" x14ac:dyDescent="0.25">
      <c r="A81" s="17"/>
      <c r="B81" s="17"/>
      <c r="C81" s="76"/>
      <c r="D81" s="222" t="s">
        <v>46</v>
      </c>
      <c r="E81" s="223"/>
      <c r="F81" s="224"/>
      <c r="G81" s="80">
        <f>Príjmy2017!K39</f>
        <v>0</v>
      </c>
    </row>
    <row r="82" spans="1:10" ht="15.75" x14ac:dyDescent="0.25">
      <c r="A82" s="17"/>
      <c r="B82" s="17"/>
      <c r="C82" s="76"/>
      <c r="D82" s="222" t="s">
        <v>47</v>
      </c>
      <c r="E82" s="223"/>
      <c r="F82" s="224"/>
      <c r="G82" s="80">
        <v>0</v>
      </c>
    </row>
    <row r="83" spans="1:10" s="10" customFormat="1" ht="15.75" x14ac:dyDescent="0.25">
      <c r="A83" s="209"/>
      <c r="B83" s="209"/>
      <c r="C83" s="209"/>
      <c r="D83" s="81"/>
      <c r="E83" s="77"/>
      <c r="F83" s="78"/>
      <c r="G83" s="82"/>
      <c r="H83" s="66"/>
      <c r="I83" s="66"/>
      <c r="J83" s="65"/>
    </row>
    <row r="84" spans="1:10" ht="15.75" x14ac:dyDescent="0.25">
      <c r="A84" s="17"/>
      <c r="B84" s="17"/>
      <c r="C84" s="76"/>
      <c r="D84" s="222" t="s">
        <v>48</v>
      </c>
      <c r="E84" s="223"/>
      <c r="F84" s="224"/>
      <c r="G84" s="80">
        <f>G75+G78</f>
        <v>40145</v>
      </c>
    </row>
    <row r="85" spans="1:10" ht="15.75" x14ac:dyDescent="0.25">
      <c r="A85" s="17"/>
      <c r="B85" s="17"/>
      <c r="C85" s="76"/>
      <c r="D85" s="222" t="s">
        <v>43</v>
      </c>
      <c r="E85" s="223"/>
      <c r="F85" s="224"/>
      <c r="G85" s="80">
        <f>G76+G79</f>
        <v>35945</v>
      </c>
    </row>
    <row r="86" spans="1:10" ht="16.5" thickBot="1" x14ac:dyDescent="0.3">
      <c r="A86" s="17"/>
      <c r="B86" s="17"/>
      <c r="C86" s="76"/>
      <c r="D86" s="228" t="s">
        <v>64</v>
      </c>
      <c r="E86" s="229"/>
      <c r="F86" s="230"/>
      <c r="G86" s="83">
        <f>G84-G85</f>
        <v>4200</v>
      </c>
    </row>
    <row r="87" spans="1:10" ht="15.75" x14ac:dyDescent="0.25">
      <c r="A87" s="17"/>
      <c r="B87" s="17"/>
      <c r="C87" s="17"/>
      <c r="D87" s="68"/>
      <c r="E87" s="68"/>
    </row>
    <row r="88" spans="1:10" ht="15" x14ac:dyDescent="0.2">
      <c r="A88" s="18"/>
      <c r="B88" s="18"/>
      <c r="C88" s="18"/>
      <c r="D88" s="69"/>
      <c r="E88" s="69"/>
    </row>
    <row r="89" spans="1:10" ht="15" x14ac:dyDescent="0.2">
      <c r="A89" s="18"/>
      <c r="B89" s="18"/>
      <c r="C89" s="18"/>
      <c r="D89" s="69"/>
      <c r="E89" s="69"/>
    </row>
    <row r="90" spans="1:10" s="10" customFormat="1" ht="15" x14ac:dyDescent="0.2">
      <c r="A90" s="9"/>
      <c r="B90" s="19"/>
      <c r="C90" s="20"/>
      <c r="D90" s="64"/>
      <c r="E90" s="64"/>
      <c r="F90" s="66"/>
      <c r="G90" s="66"/>
      <c r="H90" s="66"/>
      <c r="I90" s="66"/>
      <c r="J90" s="65"/>
    </row>
    <row r="91" spans="1:10" ht="15" x14ac:dyDescent="0.2">
      <c r="A91" s="21"/>
      <c r="B91" s="22"/>
      <c r="C91" s="23"/>
      <c r="D91" s="66"/>
      <c r="E91" s="66"/>
    </row>
    <row r="92" spans="1:10" ht="15" x14ac:dyDescent="0.2">
      <c r="A92" s="21"/>
      <c r="B92" s="22"/>
      <c r="C92" s="23"/>
      <c r="D92" s="66"/>
      <c r="E92" s="66"/>
    </row>
    <row r="93" spans="1:10" ht="15" x14ac:dyDescent="0.2">
      <c r="A93" s="21"/>
      <c r="B93" s="22"/>
      <c r="C93" s="23"/>
      <c r="D93" s="66"/>
      <c r="E93" s="66"/>
    </row>
    <row r="94" spans="1:10" ht="15" x14ac:dyDescent="0.2">
      <c r="A94" s="21"/>
      <c r="B94" s="22"/>
      <c r="C94" s="23"/>
      <c r="D94" s="66"/>
      <c r="E94" s="66"/>
    </row>
    <row r="95" spans="1:10" ht="15" x14ac:dyDescent="0.2">
      <c r="A95" s="21"/>
      <c r="B95" s="24"/>
      <c r="C95" s="15"/>
      <c r="D95" s="64"/>
      <c r="E95" s="64"/>
    </row>
    <row r="96" spans="1:10" ht="15" x14ac:dyDescent="0.2">
      <c r="A96" s="21"/>
      <c r="B96" s="24"/>
      <c r="C96" s="15"/>
      <c r="D96" s="64"/>
      <c r="E96" s="64"/>
    </row>
    <row r="97" spans="1:10" ht="15" x14ac:dyDescent="0.2">
      <c r="A97" s="21"/>
      <c r="B97" s="24"/>
      <c r="C97" s="15"/>
      <c r="D97" s="64"/>
      <c r="E97" s="64"/>
    </row>
    <row r="98" spans="1:10" s="10" customFormat="1" x14ac:dyDescent="0.2">
      <c r="A98" s="25"/>
      <c r="B98" s="19"/>
      <c r="C98" s="20"/>
      <c r="D98" s="64"/>
      <c r="E98" s="64"/>
      <c r="F98" s="66"/>
      <c r="G98" s="66"/>
      <c r="H98" s="66"/>
      <c r="I98" s="66"/>
      <c r="J98" s="65"/>
    </row>
    <row r="99" spans="1:10" x14ac:dyDescent="0.2">
      <c r="A99" s="26"/>
      <c r="B99" s="24"/>
      <c r="C99" s="15"/>
      <c r="D99" s="66"/>
      <c r="E99" s="66"/>
    </row>
    <row r="100" spans="1:10" x14ac:dyDescent="0.2">
      <c r="A100" s="26"/>
      <c r="B100" s="24"/>
      <c r="C100" s="15"/>
      <c r="D100" s="64"/>
      <c r="E100" s="64"/>
    </row>
    <row r="101" spans="1:10" s="10" customFormat="1" x14ac:dyDescent="0.2">
      <c r="A101" s="242"/>
      <c r="B101" s="243"/>
      <c r="C101" s="243"/>
      <c r="D101" s="64"/>
      <c r="E101" s="64"/>
      <c r="F101" s="66"/>
      <c r="G101" s="66"/>
      <c r="H101" s="66"/>
      <c r="I101" s="66"/>
      <c r="J101" s="65"/>
    </row>
    <row r="102" spans="1:10" x14ac:dyDescent="0.2">
      <c r="A102" s="27"/>
      <c r="B102" s="28"/>
      <c r="C102" s="29"/>
      <c r="D102" s="66"/>
      <c r="E102" s="66"/>
    </row>
    <row r="103" spans="1:10" x14ac:dyDescent="0.2">
      <c r="A103" s="26"/>
      <c r="B103" s="24"/>
      <c r="C103" s="15"/>
      <c r="D103" s="64"/>
      <c r="E103" s="64"/>
    </row>
    <row r="104" spans="1:10" s="10" customFormat="1" x14ac:dyDescent="0.2">
      <c r="A104" s="30"/>
      <c r="B104" s="31"/>
      <c r="C104" s="32"/>
      <c r="D104" s="64"/>
      <c r="E104" s="64"/>
      <c r="F104" s="66"/>
      <c r="G104" s="66"/>
      <c r="H104" s="66"/>
      <c r="I104" s="66"/>
      <c r="J104" s="65"/>
    </row>
    <row r="105" spans="1:10" x14ac:dyDescent="0.2">
      <c r="A105" s="26"/>
      <c r="B105" s="24"/>
      <c r="C105" s="15"/>
      <c r="D105" s="66"/>
      <c r="E105" s="66"/>
    </row>
    <row r="106" spans="1:10" x14ac:dyDescent="0.2">
      <c r="A106" s="26"/>
      <c r="B106" s="24"/>
      <c r="C106" s="15"/>
      <c r="D106" s="64"/>
      <c r="E106" s="64"/>
    </row>
    <row r="107" spans="1:10" s="10" customFormat="1" x14ac:dyDescent="0.2">
      <c r="A107" s="30"/>
      <c r="B107" s="31"/>
      <c r="C107" s="32"/>
      <c r="D107" s="64"/>
      <c r="E107" s="64"/>
      <c r="F107" s="66"/>
      <c r="G107" s="66"/>
      <c r="H107" s="66"/>
      <c r="I107" s="66"/>
      <c r="J107" s="65"/>
    </row>
    <row r="108" spans="1:10" x14ac:dyDescent="0.2">
      <c r="A108" s="26"/>
      <c r="B108" s="24"/>
      <c r="C108" s="15"/>
      <c r="D108" s="66"/>
      <c r="E108" s="66"/>
    </row>
    <row r="109" spans="1:10" x14ac:dyDescent="0.2">
      <c r="A109" s="26"/>
      <c r="B109" s="24"/>
      <c r="C109" s="15"/>
      <c r="D109" s="64"/>
      <c r="E109" s="64"/>
    </row>
    <row r="110" spans="1:10" x14ac:dyDescent="0.2">
      <c r="A110" s="26"/>
      <c r="B110" s="24"/>
      <c r="C110" s="15"/>
      <c r="D110" s="64"/>
      <c r="E110" s="64"/>
    </row>
    <row r="111" spans="1:10" s="10" customFormat="1" x14ac:dyDescent="0.2">
      <c r="A111" s="30"/>
      <c r="B111" s="31"/>
      <c r="C111" s="32"/>
      <c r="D111" s="64"/>
      <c r="E111" s="64"/>
      <c r="F111" s="66"/>
      <c r="G111" s="66"/>
      <c r="H111" s="66"/>
      <c r="I111" s="66"/>
      <c r="J111" s="65"/>
    </row>
    <row r="112" spans="1:10" x14ac:dyDescent="0.2">
      <c r="A112" s="26"/>
      <c r="B112" s="24"/>
      <c r="C112" s="15"/>
      <c r="D112" s="66"/>
      <c r="E112" s="66"/>
    </row>
    <row r="113" spans="1:10" x14ac:dyDescent="0.2">
      <c r="A113" s="26"/>
      <c r="B113" s="24"/>
      <c r="C113" s="15"/>
      <c r="D113" s="64"/>
      <c r="E113" s="64"/>
    </row>
    <row r="114" spans="1:10" s="10" customFormat="1" x14ac:dyDescent="0.2">
      <c r="A114" s="30"/>
      <c r="B114" s="31"/>
      <c r="C114" s="32"/>
      <c r="D114" s="64"/>
      <c r="E114" s="64"/>
      <c r="F114" s="66"/>
      <c r="G114" s="66"/>
      <c r="H114" s="66"/>
      <c r="I114" s="66"/>
      <c r="J114" s="65"/>
    </row>
    <row r="115" spans="1:10" x14ac:dyDescent="0.2">
      <c r="A115" s="26"/>
      <c r="B115" s="14"/>
      <c r="C115" s="26"/>
      <c r="D115" s="66"/>
      <c r="E115" s="66"/>
    </row>
    <row r="116" spans="1:10" s="33" customFormat="1" x14ac:dyDescent="0.2">
      <c r="A116" s="26"/>
      <c r="B116" s="14"/>
      <c r="C116" s="26"/>
      <c r="D116" s="64"/>
      <c r="E116" s="64"/>
      <c r="F116" s="70"/>
      <c r="G116" s="64"/>
      <c r="H116" s="70"/>
      <c r="I116" s="70"/>
      <c r="J116" s="70"/>
    </row>
    <row r="117" spans="1:10" x14ac:dyDescent="0.2">
      <c r="A117" s="26"/>
      <c r="B117" s="24"/>
      <c r="C117" s="15"/>
      <c r="D117" s="64"/>
      <c r="E117" s="64"/>
    </row>
    <row r="118" spans="1:10" s="10" customFormat="1" x14ac:dyDescent="0.2">
      <c r="A118" s="25"/>
      <c r="B118" s="34"/>
      <c r="C118" s="35"/>
      <c r="D118" s="64"/>
      <c r="E118" s="64"/>
      <c r="F118" s="66"/>
      <c r="G118" s="66"/>
      <c r="H118" s="66"/>
      <c r="I118" s="66"/>
      <c r="J118" s="65"/>
    </row>
    <row r="119" spans="1:10" x14ac:dyDescent="0.2">
      <c r="A119" s="26"/>
      <c r="B119" s="14"/>
      <c r="C119" s="15"/>
      <c r="D119" s="66"/>
      <c r="E119" s="66"/>
    </row>
    <row r="120" spans="1:10" x14ac:dyDescent="0.2">
      <c r="A120" s="26"/>
      <c r="B120" s="14"/>
      <c r="C120" s="15"/>
      <c r="D120" s="64"/>
      <c r="E120" s="64"/>
    </row>
    <row r="121" spans="1:10" x14ac:dyDescent="0.2">
      <c r="A121" s="26"/>
      <c r="B121" s="14"/>
      <c r="C121" s="15"/>
      <c r="D121" s="64"/>
      <c r="E121" s="64"/>
    </row>
    <row r="122" spans="1:10" s="10" customFormat="1" x14ac:dyDescent="0.2">
      <c r="A122" s="25"/>
      <c r="B122" s="36"/>
      <c r="C122" s="20"/>
      <c r="D122" s="64"/>
      <c r="E122" s="64"/>
      <c r="F122" s="66"/>
      <c r="G122" s="66"/>
      <c r="H122" s="66"/>
      <c r="I122" s="66"/>
      <c r="J122" s="65"/>
    </row>
    <row r="123" spans="1:10" x14ac:dyDescent="0.2">
      <c r="A123" s="26"/>
      <c r="B123" s="24"/>
      <c r="C123" s="15"/>
      <c r="D123" s="66"/>
      <c r="E123" s="66"/>
    </row>
    <row r="124" spans="1:10" x14ac:dyDescent="0.2">
      <c r="A124" s="26"/>
      <c r="B124" s="24"/>
      <c r="C124" s="15"/>
      <c r="D124" s="64"/>
      <c r="E124" s="64"/>
    </row>
    <row r="125" spans="1:10" s="10" customFormat="1" x14ac:dyDescent="0.2">
      <c r="A125" s="25"/>
      <c r="B125" s="36"/>
      <c r="C125" s="20"/>
      <c r="D125" s="64"/>
      <c r="E125" s="64"/>
      <c r="F125" s="66"/>
      <c r="G125" s="66"/>
      <c r="H125" s="66"/>
      <c r="I125" s="66"/>
      <c r="J125" s="65"/>
    </row>
    <row r="126" spans="1:10" x14ac:dyDescent="0.2">
      <c r="A126" s="13"/>
      <c r="B126" s="37"/>
      <c r="C126" s="38"/>
      <c r="D126" s="66"/>
      <c r="E126" s="66"/>
    </row>
    <row r="127" spans="1:10" x14ac:dyDescent="0.2">
      <c r="A127" s="26"/>
      <c r="B127" s="37"/>
      <c r="C127" s="38"/>
      <c r="D127" s="64"/>
      <c r="E127" s="64"/>
    </row>
    <row r="128" spans="1:10" x14ac:dyDescent="0.2">
      <c r="A128" s="26"/>
      <c r="B128" s="37"/>
      <c r="C128" s="38"/>
      <c r="D128" s="64"/>
      <c r="E128" s="64"/>
    </row>
    <row r="129" spans="1:10" x14ac:dyDescent="0.2">
      <c r="A129" s="26"/>
      <c r="B129" s="37"/>
      <c r="C129" s="38"/>
      <c r="D129" s="64"/>
      <c r="E129" s="64"/>
    </row>
    <row r="130" spans="1:10" s="10" customFormat="1" x14ac:dyDescent="0.2">
      <c r="A130" s="25"/>
      <c r="B130" s="36"/>
      <c r="C130" s="20"/>
      <c r="D130" s="64"/>
      <c r="E130" s="64"/>
      <c r="F130" s="66"/>
      <c r="G130" s="66"/>
      <c r="H130" s="66"/>
      <c r="I130" s="66"/>
      <c r="J130" s="65"/>
    </row>
    <row r="131" spans="1:10" s="10" customFormat="1" x14ac:dyDescent="0.2">
      <c r="A131" s="25"/>
      <c r="B131" s="36"/>
      <c r="C131" s="20"/>
      <c r="D131" s="66"/>
      <c r="E131" s="66"/>
      <c r="F131" s="66"/>
      <c r="G131" s="66"/>
      <c r="H131" s="66"/>
      <c r="I131" s="66"/>
      <c r="J131" s="65"/>
    </row>
    <row r="132" spans="1:10" x14ac:dyDescent="0.2">
      <c r="A132" s="26"/>
      <c r="B132" s="14"/>
      <c r="C132" s="15"/>
      <c r="D132" s="66"/>
      <c r="E132" s="66"/>
    </row>
    <row r="133" spans="1:10" s="10" customFormat="1" x14ac:dyDescent="0.2">
      <c r="A133" s="25"/>
      <c r="B133" s="36"/>
      <c r="C133" s="20"/>
      <c r="D133" s="64"/>
      <c r="E133" s="64"/>
      <c r="F133" s="66"/>
      <c r="G133" s="66"/>
      <c r="H133" s="66"/>
      <c r="I133" s="66"/>
      <c r="J133" s="65"/>
    </row>
    <row r="134" spans="1:10" x14ac:dyDescent="0.2">
      <c r="A134" s="26"/>
      <c r="B134" s="14"/>
      <c r="C134" s="15"/>
      <c r="D134" s="66"/>
      <c r="E134" s="66"/>
    </row>
    <row r="135" spans="1:10" s="10" customFormat="1" x14ac:dyDescent="0.2">
      <c r="A135" s="25"/>
      <c r="B135" s="34"/>
      <c r="C135" s="35"/>
      <c r="D135" s="64"/>
      <c r="E135" s="64"/>
      <c r="F135" s="66"/>
      <c r="G135" s="66"/>
      <c r="H135" s="66"/>
      <c r="I135" s="66"/>
      <c r="J135" s="65"/>
    </row>
    <row r="136" spans="1:10" s="10" customFormat="1" x14ac:dyDescent="0.2">
      <c r="A136" s="13"/>
      <c r="B136" s="14"/>
      <c r="C136" s="15"/>
      <c r="D136" s="66"/>
      <c r="E136" s="66"/>
      <c r="F136" s="66"/>
      <c r="G136" s="66"/>
      <c r="H136" s="66"/>
      <c r="I136" s="66"/>
      <c r="J136" s="65"/>
    </row>
    <row r="137" spans="1:10" s="10" customFormat="1" x14ac:dyDescent="0.2">
      <c r="A137" s="13"/>
      <c r="B137" s="14"/>
      <c r="C137" s="15"/>
      <c r="D137" s="66"/>
      <c r="E137" s="66"/>
      <c r="F137" s="66"/>
      <c r="G137" s="66"/>
      <c r="H137" s="66"/>
      <c r="I137" s="66"/>
      <c r="J137" s="65"/>
    </row>
    <row r="138" spans="1:10" s="10" customFormat="1" x14ac:dyDescent="0.2">
      <c r="A138" s="13"/>
      <c r="B138" s="14"/>
      <c r="C138" s="15"/>
      <c r="D138" s="66"/>
      <c r="E138" s="66"/>
      <c r="F138" s="66"/>
      <c r="G138" s="66"/>
      <c r="H138" s="66"/>
      <c r="I138" s="66"/>
      <c r="J138" s="65"/>
    </row>
    <row r="139" spans="1:10" s="41" customFormat="1" ht="15.75" x14ac:dyDescent="0.25">
      <c r="A139" s="17"/>
      <c r="B139" s="39"/>
      <c r="C139" s="40"/>
      <c r="D139" s="66"/>
      <c r="E139" s="66"/>
      <c r="F139" s="71"/>
      <c r="G139" s="71"/>
      <c r="H139" s="71"/>
      <c r="I139" s="71"/>
      <c r="J139" s="72"/>
    </row>
    <row r="140" spans="1:10" s="41" customFormat="1" ht="15.75" x14ac:dyDescent="0.25">
      <c r="A140" s="247"/>
      <c r="B140" s="232"/>
      <c r="C140" s="232"/>
      <c r="D140" s="71"/>
      <c r="E140" s="71"/>
      <c r="F140" s="71"/>
      <c r="G140" s="71"/>
      <c r="H140" s="71"/>
      <c r="I140" s="71"/>
      <c r="J140" s="72"/>
    </row>
    <row r="141" spans="1:10" s="41" customFormat="1" ht="15.75" x14ac:dyDescent="0.25">
      <c r="A141" s="42"/>
      <c r="B141" s="43"/>
      <c r="C141" s="44"/>
      <c r="D141" s="71"/>
      <c r="E141" s="71"/>
      <c r="F141" s="71"/>
      <c r="G141" s="71"/>
      <c r="H141" s="71"/>
      <c r="I141" s="71"/>
      <c r="J141" s="72"/>
    </row>
    <row r="142" spans="1:10" ht="15" x14ac:dyDescent="0.25">
      <c r="A142" s="231"/>
      <c r="B142" s="232"/>
      <c r="C142" s="232"/>
      <c r="D142" s="71"/>
      <c r="E142" s="71"/>
    </row>
    <row r="143" spans="1:10" ht="15" x14ac:dyDescent="0.25">
      <c r="A143" s="231"/>
      <c r="B143" s="232"/>
      <c r="C143" s="232"/>
      <c r="D143" s="64"/>
      <c r="E143" s="64"/>
    </row>
    <row r="144" spans="1:10" ht="15" x14ac:dyDescent="0.25">
      <c r="A144" s="231"/>
      <c r="B144" s="232"/>
      <c r="C144" s="232"/>
      <c r="D144" s="64"/>
      <c r="E144" s="64"/>
    </row>
    <row r="145" spans="1:10" x14ac:dyDescent="0.2">
      <c r="A145" s="231"/>
      <c r="B145" s="231"/>
      <c r="C145" s="231"/>
      <c r="D145" s="64"/>
      <c r="E145" s="64"/>
    </row>
    <row r="146" spans="1:10" ht="15" x14ac:dyDescent="0.25">
      <c r="A146" s="231"/>
      <c r="B146" s="232"/>
      <c r="C146" s="232"/>
      <c r="D146" s="64"/>
      <c r="E146" s="64"/>
    </row>
    <row r="147" spans="1:10" ht="15" x14ac:dyDescent="0.25">
      <c r="A147" s="45"/>
      <c r="B147" s="3"/>
      <c r="C147" s="3"/>
      <c r="D147" s="64"/>
      <c r="E147" s="64"/>
    </row>
    <row r="148" spans="1:10" ht="15" x14ac:dyDescent="0.25">
      <c r="A148" s="231"/>
      <c r="B148" s="232"/>
      <c r="C148" s="232"/>
      <c r="D148" s="64"/>
      <c r="E148" s="64"/>
    </row>
    <row r="149" spans="1:10" ht="15" x14ac:dyDescent="0.25">
      <c r="A149" s="45"/>
      <c r="B149" s="3"/>
      <c r="C149" s="3"/>
      <c r="D149" s="64"/>
      <c r="E149" s="64"/>
    </row>
    <row r="150" spans="1:10" ht="15" x14ac:dyDescent="0.25">
      <c r="A150" s="45"/>
      <c r="B150" s="3"/>
      <c r="C150" s="3"/>
      <c r="D150" s="64"/>
      <c r="E150" s="64"/>
    </row>
    <row r="151" spans="1:10" ht="15" x14ac:dyDescent="0.25">
      <c r="A151" s="231"/>
      <c r="B151" s="232"/>
      <c r="C151" s="232"/>
      <c r="D151" s="64"/>
      <c r="E151" s="64"/>
    </row>
    <row r="152" spans="1:10" ht="15" x14ac:dyDescent="0.25">
      <c r="A152" s="231"/>
      <c r="B152" s="232"/>
      <c r="C152" s="232"/>
      <c r="D152" s="64"/>
      <c r="E152" s="64"/>
    </row>
    <row r="153" spans="1:10" x14ac:dyDescent="0.2">
      <c r="A153" s="231"/>
      <c r="B153" s="231"/>
      <c r="C153" s="231"/>
      <c r="D153" s="64"/>
      <c r="E153" s="64"/>
    </row>
    <row r="154" spans="1:10" x14ac:dyDescent="0.2">
      <c r="A154" s="45"/>
      <c r="B154" s="45"/>
      <c r="C154" s="45"/>
      <c r="D154" s="64"/>
      <c r="E154" s="64"/>
    </row>
    <row r="155" spans="1:10" ht="15" x14ac:dyDescent="0.25">
      <c r="A155" s="231"/>
      <c r="B155" s="232"/>
      <c r="C155" s="232"/>
      <c r="D155" s="64"/>
      <c r="E155" s="64"/>
    </row>
    <row r="156" spans="1:10" ht="15" x14ac:dyDescent="0.25">
      <c r="A156" s="45"/>
      <c r="B156" s="3"/>
      <c r="C156" s="3"/>
      <c r="D156" s="64"/>
      <c r="E156" s="64"/>
    </row>
    <row r="157" spans="1:10" ht="15" x14ac:dyDescent="0.25">
      <c r="A157" s="249"/>
      <c r="B157" s="249"/>
      <c r="C157" s="232"/>
      <c r="D157" s="64"/>
      <c r="E157" s="64"/>
    </row>
    <row r="158" spans="1:10" x14ac:dyDescent="0.2">
      <c r="A158" s="46"/>
      <c r="B158" s="46"/>
      <c r="C158" s="47"/>
      <c r="D158" s="64"/>
      <c r="E158" s="64"/>
    </row>
    <row r="159" spans="1:10" s="41" customFormat="1" ht="15.75" x14ac:dyDescent="0.25">
      <c r="A159" s="42"/>
      <c r="B159" s="39"/>
      <c r="C159" s="40"/>
      <c r="D159" s="64"/>
      <c r="E159" s="64"/>
      <c r="F159" s="71"/>
      <c r="G159" s="71"/>
      <c r="H159" s="71"/>
      <c r="I159" s="71"/>
      <c r="J159" s="72"/>
    </row>
    <row r="160" spans="1:10" x14ac:dyDescent="0.2">
      <c r="A160" s="48"/>
      <c r="B160" s="24"/>
      <c r="C160" s="15"/>
      <c r="D160" s="71"/>
      <c r="E160" s="71"/>
    </row>
    <row r="161" spans="1:10" x14ac:dyDescent="0.2">
      <c r="A161" s="26"/>
      <c r="B161" s="24"/>
      <c r="C161" s="15"/>
      <c r="D161" s="64"/>
      <c r="E161" s="64"/>
    </row>
    <row r="162" spans="1:10" s="41" customFormat="1" ht="15.75" x14ac:dyDescent="0.25">
      <c r="A162" s="17"/>
      <c r="B162" s="39"/>
      <c r="C162" s="40"/>
      <c r="D162" s="64"/>
      <c r="E162" s="64"/>
      <c r="F162" s="71"/>
      <c r="G162" s="71"/>
      <c r="H162" s="71"/>
      <c r="I162" s="71"/>
      <c r="J162" s="72"/>
    </row>
    <row r="163" spans="1:10" ht="15" x14ac:dyDescent="0.25">
      <c r="A163" s="241"/>
      <c r="B163" s="232"/>
      <c r="C163" s="232"/>
      <c r="D163" s="71"/>
      <c r="E163" s="71"/>
    </row>
    <row r="164" spans="1:10" s="41" customFormat="1" ht="15.75" x14ac:dyDescent="0.25">
      <c r="A164" s="247"/>
      <c r="B164" s="248"/>
      <c r="C164" s="248"/>
      <c r="D164" s="64"/>
      <c r="E164" s="64"/>
      <c r="F164" s="71"/>
      <c r="G164" s="71"/>
      <c r="H164" s="71"/>
      <c r="I164" s="71"/>
      <c r="J164" s="72"/>
    </row>
    <row r="165" spans="1:10" s="41" customFormat="1" ht="15.75" x14ac:dyDescent="0.25">
      <c r="A165" s="247"/>
      <c r="B165" s="248"/>
      <c r="C165" s="248"/>
      <c r="D165" s="71"/>
      <c r="E165" s="71"/>
      <c r="F165" s="71"/>
      <c r="G165" s="71"/>
      <c r="H165" s="71"/>
      <c r="I165" s="71"/>
      <c r="J165" s="72"/>
    </row>
    <row r="166" spans="1:10" s="41" customFormat="1" ht="15.75" x14ac:dyDescent="0.25">
      <c r="A166" s="247"/>
      <c r="B166" s="248"/>
      <c r="C166" s="248"/>
      <c r="D166" s="71"/>
      <c r="E166" s="71"/>
      <c r="F166" s="71"/>
      <c r="G166" s="71"/>
      <c r="H166" s="71"/>
      <c r="I166" s="71"/>
      <c r="J166" s="72"/>
    </row>
    <row r="167" spans="1:10" s="41" customFormat="1" ht="15.75" x14ac:dyDescent="0.25">
      <c r="A167" s="247"/>
      <c r="B167" s="248"/>
      <c r="C167" s="248"/>
      <c r="D167" s="71"/>
      <c r="E167" s="71"/>
      <c r="F167" s="71"/>
      <c r="G167" s="71"/>
      <c r="H167" s="71"/>
      <c r="I167" s="71"/>
      <c r="J167" s="72"/>
    </row>
    <row r="168" spans="1:10" s="41" customFormat="1" ht="15.75" x14ac:dyDescent="0.25">
      <c r="A168" s="247"/>
      <c r="B168" s="248"/>
      <c r="C168" s="248"/>
      <c r="D168" s="71"/>
      <c r="E168" s="71"/>
      <c r="F168" s="71"/>
      <c r="G168" s="71"/>
      <c r="H168" s="71"/>
      <c r="I168" s="71"/>
      <c r="J168" s="72"/>
    </row>
    <row r="169" spans="1:10" ht="15" x14ac:dyDescent="0.25">
      <c r="A169" s="241"/>
      <c r="B169" s="232"/>
      <c r="C169" s="232"/>
      <c r="D169" s="71"/>
      <c r="E169" s="71"/>
    </row>
    <row r="170" spans="1:10" x14ac:dyDescent="0.2">
      <c r="A170" s="13"/>
      <c r="B170" s="14"/>
      <c r="C170" s="15"/>
      <c r="D170" s="64"/>
      <c r="E170" s="64"/>
    </row>
    <row r="171" spans="1:10" x14ac:dyDescent="0.2">
      <c r="A171" s="13"/>
      <c r="B171" s="14"/>
      <c r="C171" s="15"/>
      <c r="D171" s="64"/>
      <c r="E171" s="64"/>
    </row>
    <row r="172" spans="1:10" s="7" customFormat="1" ht="15.75" x14ac:dyDescent="0.25">
      <c r="A172" s="17"/>
      <c r="B172" s="17"/>
      <c r="C172" s="17"/>
      <c r="D172" s="64"/>
      <c r="E172" s="64"/>
      <c r="F172" s="66"/>
      <c r="G172" s="66"/>
      <c r="H172" s="66"/>
      <c r="I172" s="66"/>
      <c r="J172" s="65"/>
    </row>
    <row r="173" spans="1:10" s="7" customFormat="1" ht="15.75" x14ac:dyDescent="0.25">
      <c r="A173" s="17"/>
      <c r="B173" s="17"/>
      <c r="C173" s="17"/>
      <c r="D173" s="66"/>
      <c r="E173" s="66"/>
      <c r="F173" s="66"/>
      <c r="G173" s="66"/>
      <c r="H173" s="66"/>
      <c r="I173" s="66"/>
      <c r="J173" s="65"/>
    </row>
    <row r="174" spans="1:10" s="7" customFormat="1" ht="15.75" x14ac:dyDescent="0.25">
      <c r="A174" s="17"/>
      <c r="B174" s="17"/>
      <c r="C174" s="17"/>
      <c r="D174" s="66"/>
      <c r="E174" s="66"/>
      <c r="F174" s="66"/>
      <c r="G174" s="66"/>
      <c r="H174" s="66"/>
      <c r="I174" s="66"/>
      <c r="J174" s="65"/>
    </row>
    <row r="175" spans="1:10" s="7" customFormat="1" ht="15.75" x14ac:dyDescent="0.25">
      <c r="A175" s="17"/>
      <c r="B175" s="17"/>
      <c r="C175" s="17"/>
      <c r="D175" s="66"/>
      <c r="E175" s="66"/>
      <c r="F175" s="66"/>
      <c r="G175" s="66"/>
      <c r="H175" s="66"/>
      <c r="I175" s="66"/>
      <c r="J175" s="65"/>
    </row>
    <row r="176" spans="1:10" s="7" customFormat="1" ht="15.75" x14ac:dyDescent="0.25">
      <c r="A176" s="17"/>
      <c r="B176" s="17"/>
      <c r="C176" s="17"/>
      <c r="D176" s="66"/>
      <c r="E176" s="66"/>
      <c r="F176" s="66"/>
      <c r="G176" s="66"/>
      <c r="H176" s="66"/>
      <c r="I176" s="66"/>
      <c r="J176" s="65"/>
    </row>
    <row r="177" spans="1:10" s="7" customFormat="1" ht="15.75" x14ac:dyDescent="0.25">
      <c r="A177" s="17"/>
      <c r="B177" s="17"/>
      <c r="C177" s="17"/>
      <c r="D177" s="66"/>
      <c r="E177" s="66"/>
      <c r="F177" s="66"/>
      <c r="G177" s="66"/>
      <c r="H177" s="66"/>
      <c r="I177" s="66"/>
      <c r="J177" s="65"/>
    </row>
    <row r="178" spans="1:10" s="7" customFormat="1" ht="15.75" x14ac:dyDescent="0.25">
      <c r="A178" s="17"/>
      <c r="B178" s="17"/>
      <c r="C178" s="17"/>
      <c r="D178" s="66"/>
      <c r="E178" s="66"/>
      <c r="F178" s="66"/>
      <c r="G178" s="66"/>
      <c r="H178" s="66"/>
      <c r="I178" s="66"/>
      <c r="J178" s="65"/>
    </row>
    <row r="179" spans="1:10" s="7" customFormat="1" ht="15.75" x14ac:dyDescent="0.25">
      <c r="A179" s="17"/>
      <c r="B179" s="17"/>
      <c r="C179" s="17"/>
      <c r="D179" s="66"/>
      <c r="E179" s="66"/>
      <c r="F179" s="66"/>
      <c r="G179" s="66"/>
      <c r="H179" s="66"/>
      <c r="I179" s="66"/>
      <c r="J179" s="65"/>
    </row>
    <row r="180" spans="1:10" s="7" customFormat="1" ht="15.75" x14ac:dyDescent="0.25">
      <c r="A180" s="17"/>
      <c r="B180" s="17"/>
      <c r="C180" s="17"/>
      <c r="D180" s="66"/>
      <c r="E180" s="66"/>
      <c r="F180" s="66"/>
      <c r="G180" s="66"/>
      <c r="H180" s="66"/>
      <c r="I180" s="66"/>
      <c r="J180" s="65"/>
    </row>
    <row r="181" spans="1:10" s="7" customFormat="1" ht="15.75" x14ac:dyDescent="0.25">
      <c r="A181" s="17"/>
      <c r="B181" s="17"/>
      <c r="C181" s="17"/>
      <c r="D181" s="66"/>
      <c r="E181" s="66"/>
      <c r="F181" s="66"/>
      <c r="G181" s="66"/>
      <c r="H181" s="66"/>
      <c r="I181" s="66"/>
      <c r="J181" s="65"/>
    </row>
    <row r="182" spans="1:10" s="7" customFormat="1" ht="15.75" x14ac:dyDescent="0.25">
      <c r="A182" s="17"/>
      <c r="B182" s="17"/>
      <c r="C182" s="17"/>
      <c r="D182" s="66"/>
      <c r="E182" s="66"/>
      <c r="F182" s="66"/>
      <c r="G182" s="66"/>
      <c r="H182" s="66"/>
      <c r="I182" s="66"/>
      <c r="J182" s="65"/>
    </row>
    <row r="183" spans="1:10" s="7" customFormat="1" ht="15.75" x14ac:dyDescent="0.25">
      <c r="A183" s="17"/>
      <c r="B183" s="17"/>
      <c r="C183" s="17"/>
      <c r="D183" s="66"/>
      <c r="E183" s="66"/>
      <c r="F183" s="66"/>
      <c r="G183" s="66"/>
      <c r="H183" s="66"/>
      <c r="I183" s="66"/>
      <c r="J183" s="65"/>
    </row>
    <row r="184" spans="1:10" s="7" customFormat="1" ht="15.75" x14ac:dyDescent="0.25">
      <c r="A184" s="17"/>
      <c r="B184" s="17"/>
      <c r="C184" s="17"/>
      <c r="D184" s="66"/>
      <c r="E184" s="66"/>
      <c r="F184" s="66"/>
      <c r="G184" s="66"/>
      <c r="H184" s="66"/>
      <c r="I184" s="66"/>
      <c r="J184" s="65"/>
    </row>
    <row r="185" spans="1:10" s="7" customFormat="1" ht="15.75" x14ac:dyDescent="0.25">
      <c r="A185" s="17"/>
      <c r="B185" s="17"/>
      <c r="C185" s="17"/>
      <c r="D185" s="66"/>
      <c r="E185" s="66"/>
      <c r="F185" s="66"/>
      <c r="G185" s="66"/>
      <c r="H185" s="66"/>
      <c r="I185" s="66"/>
      <c r="J185" s="65"/>
    </row>
    <row r="186" spans="1:10" s="7" customFormat="1" ht="15.75" x14ac:dyDescent="0.25">
      <c r="A186" s="17"/>
      <c r="B186" s="17"/>
      <c r="C186" s="17"/>
      <c r="D186" s="66"/>
      <c r="E186" s="66"/>
      <c r="F186" s="66"/>
      <c r="G186" s="66"/>
      <c r="H186" s="66"/>
      <c r="I186" s="66"/>
      <c r="J186" s="65"/>
    </row>
    <row r="187" spans="1:10" s="7" customFormat="1" ht="15.75" x14ac:dyDescent="0.25">
      <c r="A187" s="17"/>
      <c r="B187" s="17"/>
      <c r="C187" s="17"/>
      <c r="D187" s="66"/>
      <c r="E187" s="66"/>
      <c r="F187" s="66"/>
      <c r="G187" s="66"/>
      <c r="H187" s="66"/>
      <c r="I187" s="66"/>
      <c r="J187" s="65"/>
    </row>
    <row r="188" spans="1:10" x14ac:dyDescent="0.2">
      <c r="A188" s="49"/>
      <c r="B188" s="49"/>
      <c r="C188" s="26"/>
      <c r="D188" s="66"/>
      <c r="E188" s="66"/>
    </row>
    <row r="189" spans="1:10" x14ac:dyDescent="0.2">
      <c r="A189" s="49"/>
      <c r="B189" s="49"/>
      <c r="C189" s="26"/>
      <c r="D189" s="64"/>
      <c r="E189" s="64"/>
    </row>
    <row r="190" spans="1:10" x14ac:dyDescent="0.2">
      <c r="A190" s="49"/>
      <c r="B190" s="49"/>
      <c r="C190" s="26"/>
      <c r="D190" s="64"/>
      <c r="E190" s="64"/>
    </row>
    <row r="191" spans="1:10" x14ac:dyDescent="0.2">
      <c r="A191" s="49"/>
      <c r="B191" s="49"/>
      <c r="C191" s="26"/>
      <c r="D191" s="64"/>
      <c r="E191" s="64"/>
    </row>
    <row r="192" spans="1:10" x14ac:dyDescent="0.2">
      <c r="A192" s="49"/>
      <c r="B192" s="49"/>
      <c r="C192" s="26"/>
      <c r="D192" s="64"/>
      <c r="E192" s="64"/>
    </row>
    <row r="193" spans="1:5" x14ac:dyDescent="0.2">
      <c r="A193" s="49"/>
      <c r="B193" s="49"/>
      <c r="C193" s="26"/>
      <c r="D193" s="64"/>
      <c r="E193" s="64"/>
    </row>
    <row r="194" spans="1:5" x14ac:dyDescent="0.2">
      <c r="A194" s="49"/>
      <c r="B194" s="49"/>
      <c r="C194" s="26"/>
      <c r="D194" s="64"/>
      <c r="E194" s="64"/>
    </row>
    <row r="195" spans="1:5" x14ac:dyDescent="0.2">
      <c r="A195" s="50"/>
      <c r="B195" s="50"/>
      <c r="C195" s="26"/>
      <c r="D195" s="64"/>
      <c r="E195" s="64"/>
    </row>
    <row r="196" spans="1:5" x14ac:dyDescent="0.2">
      <c r="A196" s="6"/>
      <c r="B196" s="6"/>
      <c r="C196" s="6"/>
      <c r="D196" s="64"/>
      <c r="E196" s="64"/>
    </row>
    <row r="197" spans="1:5" x14ac:dyDescent="0.2">
      <c r="A197" s="51"/>
      <c r="B197" s="46"/>
      <c r="C197" s="52"/>
      <c r="D197" s="64"/>
      <c r="E197" s="64"/>
    </row>
    <row r="198" spans="1:5" x14ac:dyDescent="0.2">
      <c r="A198" s="51"/>
      <c r="B198" s="46"/>
      <c r="C198" s="52"/>
      <c r="D198" s="64"/>
      <c r="E198" s="64"/>
    </row>
    <row r="199" spans="1:5" x14ac:dyDescent="0.2">
      <c r="A199" s="249"/>
      <c r="B199" s="249"/>
      <c r="C199" s="52"/>
      <c r="D199" s="64"/>
      <c r="E199" s="64"/>
    </row>
    <row r="200" spans="1:5" x14ac:dyDescent="0.2">
      <c r="A200" s="249"/>
      <c r="B200" s="249"/>
      <c r="C200" s="52"/>
      <c r="D200" s="64"/>
      <c r="E200" s="64"/>
    </row>
    <row r="201" spans="1:5" x14ac:dyDescent="0.2">
      <c r="A201" s="249"/>
      <c r="B201" s="249"/>
      <c r="C201" s="52"/>
      <c r="D201" s="64"/>
      <c r="E201" s="64"/>
    </row>
    <row r="202" spans="1:5" x14ac:dyDescent="0.2">
      <c r="A202" s="249"/>
      <c r="B202" s="249"/>
      <c r="C202" s="52"/>
      <c r="D202" s="64"/>
      <c r="E202" s="64"/>
    </row>
    <row r="203" spans="1:5" x14ac:dyDescent="0.2">
      <c r="A203" s="249"/>
      <c r="B203" s="249"/>
      <c r="C203" s="52"/>
      <c r="D203" s="64"/>
      <c r="E203" s="64"/>
    </row>
    <row r="204" spans="1:5" x14ac:dyDescent="0.2">
      <c r="A204" s="249"/>
      <c r="B204" s="249"/>
      <c r="C204" s="52"/>
      <c r="D204" s="64"/>
      <c r="E204" s="64"/>
    </row>
    <row r="205" spans="1:5" x14ac:dyDescent="0.2">
      <c r="A205" s="249"/>
      <c r="B205" s="249"/>
      <c r="C205" s="52"/>
      <c r="D205" s="64"/>
      <c r="E205" s="64"/>
    </row>
    <row r="206" spans="1:5" x14ac:dyDescent="0.2">
      <c r="A206" s="26"/>
      <c r="B206" s="53"/>
      <c r="C206" s="54"/>
      <c r="D206" s="64"/>
      <c r="E206" s="64"/>
    </row>
    <row r="207" spans="1:5" x14ac:dyDescent="0.2">
      <c r="A207" s="55"/>
      <c r="B207" s="14"/>
      <c r="C207" s="15"/>
      <c r="D207" s="64"/>
      <c r="E207" s="64"/>
    </row>
    <row r="208" spans="1:5" x14ac:dyDescent="0.2">
      <c r="A208" s="48"/>
      <c r="B208" s="24"/>
      <c r="C208" s="15"/>
      <c r="D208" s="64"/>
      <c r="E208" s="64"/>
    </row>
    <row r="209" spans="1:5" x14ac:dyDescent="0.2">
      <c r="A209" s="26"/>
      <c r="B209" s="24"/>
      <c r="C209" s="15"/>
      <c r="D209" s="64"/>
      <c r="E209" s="64"/>
    </row>
    <row r="210" spans="1:5" x14ac:dyDescent="0.2">
      <c r="A210" s="13"/>
      <c r="B210" s="56"/>
      <c r="C210" s="57"/>
      <c r="D210" s="64"/>
      <c r="E210" s="64"/>
    </row>
    <row r="211" spans="1:5" x14ac:dyDescent="0.2">
      <c r="A211" s="13"/>
      <c r="B211" s="56"/>
      <c r="C211" s="57"/>
      <c r="D211" s="64"/>
      <c r="E211" s="64"/>
    </row>
    <row r="212" spans="1:5" x14ac:dyDescent="0.2">
      <c r="A212" s="13"/>
      <c r="B212" s="56"/>
      <c r="C212" s="57"/>
      <c r="D212" s="64"/>
      <c r="E212" s="64"/>
    </row>
    <row r="213" spans="1:5" x14ac:dyDescent="0.2">
      <c r="A213" s="13"/>
      <c r="B213" s="56"/>
      <c r="C213" s="57"/>
      <c r="D213" s="64"/>
      <c r="E213" s="64"/>
    </row>
    <row r="214" spans="1:5" x14ac:dyDescent="0.2">
      <c r="A214" s="51"/>
      <c r="B214" s="51"/>
      <c r="C214" s="51"/>
      <c r="D214" s="64"/>
      <c r="E214" s="64"/>
    </row>
    <row r="215" spans="1:5" x14ac:dyDescent="0.2">
      <c r="A215" s="13"/>
      <c r="B215" s="56"/>
      <c r="C215" s="57"/>
      <c r="D215" s="64"/>
      <c r="E215" s="64"/>
    </row>
    <row r="216" spans="1:5" x14ac:dyDescent="0.2">
      <c r="A216" s="13"/>
      <c r="B216" s="56"/>
      <c r="C216" s="57"/>
      <c r="D216" s="64"/>
      <c r="E216" s="64"/>
    </row>
    <row r="217" spans="1:5" x14ac:dyDescent="0.2">
      <c r="A217" s="26"/>
      <c r="B217" s="14"/>
      <c r="C217" s="15"/>
      <c r="D217" s="64"/>
      <c r="E217" s="64"/>
    </row>
    <row r="218" spans="1:5" x14ac:dyDescent="0.2">
      <c r="A218" s="26"/>
      <c r="B218" s="14"/>
      <c r="C218" s="58"/>
      <c r="D218" s="64"/>
      <c r="E218" s="64"/>
    </row>
    <row r="219" spans="1:5" x14ac:dyDescent="0.2">
      <c r="A219" s="26"/>
      <c r="B219" s="14"/>
      <c r="C219" s="59"/>
      <c r="D219" s="64"/>
      <c r="E219" s="64"/>
    </row>
    <row r="220" spans="1:5" x14ac:dyDescent="0.2">
      <c r="A220" s="26"/>
      <c r="B220" s="14"/>
      <c r="C220" s="60"/>
      <c r="D220" s="64"/>
      <c r="E220" s="64"/>
    </row>
    <row r="221" spans="1:5" x14ac:dyDescent="0.2">
      <c r="A221" s="26"/>
      <c r="B221" s="14"/>
      <c r="C221" s="60"/>
      <c r="D221" s="64"/>
      <c r="E221" s="64"/>
    </row>
    <row r="222" spans="1:5" x14ac:dyDescent="0.2">
      <c r="A222" s="26"/>
      <c r="B222" s="14"/>
      <c r="C222" s="60"/>
      <c r="D222" s="64"/>
      <c r="E222" s="64"/>
    </row>
    <row r="223" spans="1:5" x14ac:dyDescent="0.2">
      <c r="A223" s="26"/>
      <c r="B223" s="14"/>
      <c r="C223" s="60"/>
      <c r="D223" s="64"/>
      <c r="E223" s="64"/>
    </row>
    <row r="224" spans="1:5" x14ac:dyDescent="0.2">
      <c r="A224" s="26"/>
      <c r="B224" s="14"/>
      <c r="C224" s="60"/>
    </row>
    <row r="225" spans="1:3" x14ac:dyDescent="0.2">
      <c r="A225" s="26"/>
      <c r="B225" s="26"/>
      <c r="C225" s="26"/>
    </row>
    <row r="226" spans="1:3" x14ac:dyDescent="0.2">
      <c r="A226" s="26"/>
      <c r="B226" s="26"/>
      <c r="C226" s="26"/>
    </row>
    <row r="227" spans="1:3" ht="15" x14ac:dyDescent="0.2">
      <c r="A227" s="26"/>
      <c r="B227" s="26"/>
      <c r="C227" s="61"/>
    </row>
    <row r="228" spans="1:3" ht="15" x14ac:dyDescent="0.2">
      <c r="A228" s="26"/>
      <c r="B228" s="26"/>
      <c r="C228" s="62"/>
    </row>
    <row r="229" spans="1:3" ht="15" x14ac:dyDescent="0.2">
      <c r="A229" s="26"/>
      <c r="B229" s="26"/>
      <c r="C229" s="62"/>
    </row>
    <row r="230" spans="1:3" ht="15" x14ac:dyDescent="0.2">
      <c r="A230" s="26"/>
      <c r="B230" s="26"/>
      <c r="C230" s="62"/>
    </row>
    <row r="231" spans="1:3" x14ac:dyDescent="0.2">
      <c r="A231" s="26"/>
      <c r="B231" s="26"/>
      <c r="C231" s="26"/>
    </row>
    <row r="232" spans="1:3" x14ac:dyDescent="0.2">
      <c r="A232" s="13"/>
      <c r="B232" s="26"/>
      <c r="C232" s="26"/>
    </row>
    <row r="233" spans="1:3" x14ac:dyDescent="0.2">
      <c r="A233" s="13"/>
      <c r="B233" s="13"/>
      <c r="C233" s="13"/>
    </row>
    <row r="234" spans="1:3" x14ac:dyDescent="0.2">
      <c r="A234" s="13"/>
      <c r="B234" s="13"/>
      <c r="C234" s="13"/>
    </row>
    <row r="235" spans="1:3" x14ac:dyDescent="0.2">
      <c r="A235" s="13"/>
      <c r="B235" s="13"/>
      <c r="C235" s="13"/>
    </row>
    <row r="236" spans="1:3" x14ac:dyDescent="0.2">
      <c r="A236" s="13"/>
      <c r="B236" s="13"/>
      <c r="C236" s="13"/>
    </row>
    <row r="237" spans="1:3" x14ac:dyDescent="0.2">
      <c r="A237" s="13"/>
      <c r="B237" s="13"/>
      <c r="C237" s="13"/>
    </row>
    <row r="238" spans="1:3" x14ac:dyDescent="0.2">
      <c r="A238" s="13"/>
      <c r="B238" s="13"/>
      <c r="C238" s="13"/>
    </row>
    <row r="239" spans="1:3" x14ac:dyDescent="0.2">
      <c r="A239" s="13"/>
      <c r="B239" s="13"/>
      <c r="C239" s="13"/>
    </row>
    <row r="240" spans="1:3" x14ac:dyDescent="0.2">
      <c r="A240" s="13"/>
      <c r="B240" s="13"/>
      <c r="C240" s="13"/>
    </row>
    <row r="241" spans="1:3" x14ac:dyDescent="0.2">
      <c r="A241" s="13"/>
      <c r="B241" s="13"/>
      <c r="C241" s="13"/>
    </row>
    <row r="242" spans="1:3" x14ac:dyDescent="0.2">
      <c r="A242" s="13"/>
      <c r="B242" s="13"/>
      <c r="C242" s="13"/>
    </row>
    <row r="243" spans="1:3" x14ac:dyDescent="0.2">
      <c r="A243" s="13"/>
      <c r="B243" s="13"/>
      <c r="C243" s="13"/>
    </row>
    <row r="244" spans="1:3" x14ac:dyDescent="0.2">
      <c r="A244" s="13"/>
      <c r="B244" s="13"/>
      <c r="C244" s="13"/>
    </row>
    <row r="245" spans="1:3" x14ac:dyDescent="0.2">
      <c r="A245" s="13"/>
      <c r="B245" s="13"/>
      <c r="C245" s="13"/>
    </row>
    <row r="246" spans="1:3" x14ac:dyDescent="0.2">
      <c r="A246" s="13"/>
      <c r="B246" s="13"/>
      <c r="C246" s="13"/>
    </row>
    <row r="247" spans="1:3" x14ac:dyDescent="0.2">
      <c r="A247" s="13"/>
      <c r="B247" s="13"/>
      <c r="C247" s="13"/>
    </row>
    <row r="248" spans="1:3" x14ac:dyDescent="0.2">
      <c r="A248" s="49"/>
      <c r="B248" s="49"/>
      <c r="C248" s="26"/>
    </row>
    <row r="249" spans="1:3" x14ac:dyDescent="0.2">
      <c r="A249" s="49"/>
      <c r="B249" s="49"/>
      <c r="C249" s="26"/>
    </row>
    <row r="250" spans="1:3" x14ac:dyDescent="0.2">
      <c r="A250" s="49"/>
      <c r="B250" s="49"/>
      <c r="C250" s="26"/>
    </row>
    <row r="251" spans="1:3" x14ac:dyDescent="0.2">
      <c r="A251" s="49"/>
      <c r="B251" s="49"/>
      <c r="C251" s="26"/>
    </row>
    <row r="252" spans="1:3" x14ac:dyDescent="0.2">
      <c r="A252" s="49"/>
      <c r="B252" s="49"/>
      <c r="C252" s="26"/>
    </row>
    <row r="253" spans="1:3" x14ac:dyDescent="0.2">
      <c r="A253" s="50"/>
      <c r="B253" s="50"/>
      <c r="C253" s="26"/>
    </row>
    <row r="254" spans="1:3" x14ac:dyDescent="0.2">
      <c r="A254" s="6"/>
      <c r="B254" s="6"/>
      <c r="C254" s="6"/>
    </row>
  </sheetData>
  <mergeCells count="70">
    <mergeCell ref="A3:J3"/>
    <mergeCell ref="A56:J56"/>
    <mergeCell ref="A59:J59"/>
    <mergeCell ref="A18:J18"/>
    <mergeCell ref="A7:J7"/>
    <mergeCell ref="A23:C23"/>
    <mergeCell ref="A26:C26"/>
    <mergeCell ref="A32:C32"/>
    <mergeCell ref="A38:C38"/>
    <mergeCell ref="A45:C45"/>
    <mergeCell ref="A48:C48"/>
    <mergeCell ref="A28:J28"/>
    <mergeCell ref="A204:B204"/>
    <mergeCell ref="A205:B205"/>
    <mergeCell ref="A13:J13"/>
    <mergeCell ref="A22:J22"/>
    <mergeCell ref="A25:J25"/>
    <mergeCell ref="A31:J31"/>
    <mergeCell ref="A34:J34"/>
    <mergeCell ref="A37:J37"/>
    <mergeCell ref="A41:J41"/>
    <mergeCell ref="A83:C83"/>
    <mergeCell ref="A169:C169"/>
    <mergeCell ref="A199:B199"/>
    <mergeCell ref="A200:B200"/>
    <mergeCell ref="A201:B201"/>
    <mergeCell ref="A202:B202"/>
    <mergeCell ref="A203:B203"/>
    <mergeCell ref="A145:C145"/>
    <mergeCell ref="A80:C80"/>
    <mergeCell ref="A168:C168"/>
    <mergeCell ref="A148:C148"/>
    <mergeCell ref="A151:C151"/>
    <mergeCell ref="A152:C152"/>
    <mergeCell ref="A153:C153"/>
    <mergeCell ref="A155:C155"/>
    <mergeCell ref="A157:C157"/>
    <mergeCell ref="A163:C163"/>
    <mergeCell ref="A164:C164"/>
    <mergeCell ref="A165:C165"/>
    <mergeCell ref="A166:C166"/>
    <mergeCell ref="A167:C167"/>
    <mergeCell ref="D79:F79"/>
    <mergeCell ref="D78:F78"/>
    <mergeCell ref="A146:C146"/>
    <mergeCell ref="A6:C6"/>
    <mergeCell ref="A19:C19"/>
    <mergeCell ref="A64:C64"/>
    <mergeCell ref="A65:C65"/>
    <mergeCell ref="A101:C101"/>
    <mergeCell ref="A44:J44"/>
    <mergeCell ref="A47:J47"/>
    <mergeCell ref="A50:J50"/>
    <mergeCell ref="A53:J53"/>
    <mergeCell ref="A140:C140"/>
    <mergeCell ref="A142:C142"/>
    <mergeCell ref="A143:C143"/>
    <mergeCell ref="A144:C144"/>
    <mergeCell ref="D86:F86"/>
    <mergeCell ref="D85:F85"/>
    <mergeCell ref="D84:F84"/>
    <mergeCell ref="D82:F82"/>
    <mergeCell ref="D81:F81"/>
    <mergeCell ref="A77:C77"/>
    <mergeCell ref="A61:J61"/>
    <mergeCell ref="A63:J63"/>
    <mergeCell ref="A60:C60"/>
    <mergeCell ref="A62:C62"/>
    <mergeCell ref="D76:F76"/>
    <mergeCell ref="D75:F7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Príjmy2017</vt:lpstr>
      <vt:lpstr>Výdavky2017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FRKÁŇ Rastislav</dc:creator>
  <cp:lastModifiedBy>FRKÁŇ Rastislav</cp:lastModifiedBy>
  <cp:lastPrinted>2017-01-09T15:34:12Z</cp:lastPrinted>
  <dcterms:created xsi:type="dcterms:W3CDTF">2015-12-05T20:52:34Z</dcterms:created>
  <dcterms:modified xsi:type="dcterms:W3CDTF">2017-01-09T15:34:48Z</dcterms:modified>
</cp:coreProperties>
</file>